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324"/>
  <workbookPr codeName="ThisWorkbook" defaultThemeVersion="202300"/>
  <mc:AlternateContent xmlns:mc="http://schemas.openxmlformats.org/markup-compatibility/2006">
    <mc:Choice Requires="x15">
      <x15ac:absPath xmlns:x15ac="http://schemas.microsoft.com/office/spreadsheetml/2010/11/ac" url="https://jsecoza-my.sharepoint.com/personal/romym_jse_co_za/Documents/Desktop/IR researh/year end pack 2025/"/>
    </mc:Choice>
  </mc:AlternateContent>
  <xr:revisionPtr revIDLastSave="0" documentId="8_{E61C5E1C-C834-434A-965A-387F467FA1ED}" xr6:coauthVersionLast="47" xr6:coauthVersionMax="47" xr10:uidLastSave="{00000000-0000-0000-0000-000000000000}"/>
  <bookViews>
    <workbookView xWindow="-110" yWindow="-110" windowWidth="19420" windowHeight="10420" tabRatio="925" activeTab="70" xr2:uid="{3A7BFEAA-3D36-4B7B-88B7-7ABD916614B8}"/>
  </bookViews>
  <sheets>
    <sheet name="Cover" sheetId="101" r:id="rId1"/>
    <sheet name="Contents" sheetId="99" r:id="rId2"/>
    <sheet name="Page 1" sheetId="1" r:id="rId3"/>
    <sheet name="Page 2" sheetId="2" r:id="rId4"/>
    <sheet name="Page 3" sheetId="103" r:id="rId5"/>
    <sheet name="Page 4" sheetId="3" r:id="rId6"/>
    <sheet name="Page 5" sheetId="4" r:id="rId7"/>
    <sheet name="Page 6" sheetId="107" r:id="rId8"/>
    <sheet name="Page 7" sheetId="106" r:id="rId9"/>
    <sheet name="Page 8" sheetId="105" r:id="rId10"/>
    <sheet name="Page 9" sheetId="104" r:id="rId11"/>
    <sheet name="Page 10" sheetId="108" r:id="rId12"/>
    <sheet name="Page 11" sheetId="109" r:id="rId13"/>
    <sheet name="Page 12" sheetId="110" r:id="rId14"/>
    <sheet name="Page 13" sheetId="111" r:id="rId15"/>
    <sheet name="Page 14" sheetId="5" r:id="rId16"/>
    <sheet name="Page 15" sheetId="115" r:id="rId17"/>
    <sheet name="Page 16" sheetId="114" r:id="rId18"/>
    <sheet name="Page 17" sheetId="113" r:id="rId19"/>
    <sheet name="Page 18" sheetId="112" r:id="rId20"/>
    <sheet name="Page 19" sheetId="118" r:id="rId21"/>
    <sheet name="Page 20" sheetId="117" r:id="rId22"/>
    <sheet name="Page 21" sheetId="116" r:id="rId23"/>
    <sheet name="Page 22" sheetId="164" r:id="rId24"/>
    <sheet name="Page 23" sheetId="165" r:id="rId25"/>
    <sheet name="Page 24" sheetId="8" r:id="rId26"/>
    <sheet name="Page 25" sheetId="9" r:id="rId27"/>
    <sheet name="Page 26" sheetId="10" r:id="rId28"/>
    <sheet name="Page 27" sheetId="11" r:id="rId29"/>
    <sheet name="Page 28" sheetId="12" r:id="rId30"/>
    <sheet name="Page 29" sheetId="13" r:id="rId31"/>
    <sheet name="Page 30" sheetId="14" r:id="rId32"/>
    <sheet name="Page 31" sheetId="15" r:id="rId33"/>
    <sheet name="Page 32" sheetId="16" r:id="rId34"/>
    <sheet name="Page 33" sheetId="18" r:id="rId35"/>
    <sheet name="Page 34" sheetId="17" r:id="rId36"/>
    <sheet name="Page 35" sheetId="19" r:id="rId37"/>
    <sheet name="Page 36" sheetId="20" r:id="rId38"/>
    <sheet name="Page 37" sheetId="21" r:id="rId39"/>
    <sheet name="Page 38" sheetId="22" r:id="rId40"/>
    <sheet name="Page 39" sheetId="23" r:id="rId41"/>
    <sheet name="Page 40" sheetId="24" r:id="rId42"/>
    <sheet name="Page 41" sheetId="25" r:id="rId43"/>
    <sheet name="Page 42" sheetId="26" r:id="rId44"/>
    <sheet name="Page 43" sheetId="27" r:id="rId45"/>
    <sheet name="Page 44" sheetId="28" r:id="rId46"/>
    <sheet name="Page 45" sheetId="29" r:id="rId47"/>
    <sheet name="Page 46" sheetId="30" r:id="rId48"/>
    <sheet name="Page 47" sheetId="31" r:id="rId49"/>
    <sheet name="Page 48" sheetId="139" r:id="rId50"/>
    <sheet name="Page 49" sheetId="141" r:id="rId51"/>
    <sheet name="Page 50" sheetId="140" r:id="rId52"/>
    <sheet name="Page 51" sheetId="38" r:id="rId53"/>
    <sheet name="Page 52" sheetId="39" r:id="rId54"/>
    <sheet name="Page 53" sheetId="40" r:id="rId55"/>
    <sheet name="Page 54" sheetId="41" r:id="rId56"/>
    <sheet name="Page 55" sheetId="142" r:id="rId57"/>
    <sheet name="Page 56" sheetId="144" r:id="rId58"/>
    <sheet name="Page 57" sheetId="143" r:id="rId59"/>
    <sheet name="Page 58" sheetId="42" r:id="rId60"/>
    <sheet name="Page 59" sheetId="43" r:id="rId61"/>
    <sheet name="Page 60" sheetId="98" r:id="rId62"/>
    <sheet name="Page 61" sheetId="145" r:id="rId63"/>
    <sheet name="Page 62" sheetId="49" r:id="rId64"/>
    <sheet name="Page 63" sheetId="50" r:id="rId65"/>
    <sheet name="Page 64" sheetId="48" r:id="rId66"/>
    <sheet name="Page 65" sheetId="52" r:id="rId67"/>
    <sheet name="Page 66" sheetId="53" r:id="rId68"/>
    <sheet name="Page 67" sheetId="54" r:id="rId69"/>
    <sheet name="Page 68" sheetId="55" r:id="rId70"/>
    <sheet name="Page 69" sheetId="56" r:id="rId71"/>
    <sheet name="Page 70" sheetId="58" r:id="rId72"/>
    <sheet name="Page 71" sheetId="146" r:id="rId73"/>
    <sheet name="Page 72" sheetId="147" r:id="rId74"/>
    <sheet name="Page 73" sheetId="148" r:id="rId75"/>
    <sheet name="Page 74" sheetId="149" r:id="rId76"/>
    <sheet name="Page 75" sheetId="150" r:id="rId77"/>
    <sheet name="Page 76" sheetId="151" r:id="rId78"/>
    <sheet name="Page 77" sheetId="152" r:id="rId79"/>
    <sheet name="Page 78" sheetId="66" r:id="rId80"/>
    <sheet name="Page 79" sheetId="67" r:id="rId81"/>
    <sheet name="Page 80" sheetId="68" r:id="rId82"/>
    <sheet name="Page 81" sheetId="69" r:id="rId83"/>
    <sheet name="Page 82" sheetId="70" r:id="rId84"/>
    <sheet name="Page 83" sheetId="71" r:id="rId85"/>
    <sheet name="Page 84" sheetId="72" r:id="rId86"/>
    <sheet name="Page 85" sheetId="73" r:id="rId87"/>
    <sheet name="Page 86" sheetId="74" r:id="rId88"/>
    <sheet name="Page 87" sheetId="153" r:id="rId89"/>
    <sheet name="Page 88" sheetId="75" r:id="rId90"/>
    <sheet name="Page 89" sheetId="154" r:id="rId91"/>
    <sheet name="Page 90" sheetId="77" r:id="rId92"/>
    <sheet name="Page 91" sheetId="78" r:id="rId93"/>
    <sheet name="Page 92" sheetId="79" r:id="rId94"/>
    <sheet name="Page 93" sheetId="120" r:id="rId95"/>
    <sheet name="Page 94" sheetId="123" r:id="rId96"/>
    <sheet name="Page 95" sheetId="122" r:id="rId97"/>
    <sheet name="Page 96" sheetId="155" r:id="rId98"/>
    <sheet name="Page 97" sheetId="124" r:id="rId99"/>
    <sheet name="Page 98" sheetId="170" r:id="rId100"/>
    <sheet name="Page 99" sheetId="171" r:id="rId101"/>
    <sheet name="Page 100" sheetId="172" r:id="rId102"/>
    <sheet name="Page 101" sheetId="173" r:id="rId103"/>
    <sheet name="Page 102" sheetId="174" r:id="rId104"/>
    <sheet name="Page 103" sheetId="175" r:id="rId105"/>
    <sheet name="Page 104" sheetId="176" r:id="rId106"/>
    <sheet name="Page 105" sheetId="177" r:id="rId107"/>
    <sheet name="Page 106" sheetId="178" r:id="rId108"/>
    <sheet name="Page 107" sheetId="179" r:id="rId109"/>
    <sheet name="Page 108" sheetId="180" r:id="rId110"/>
    <sheet name="Page 109" sheetId="181" r:id="rId111"/>
    <sheet name="Page 110" sheetId="182" r:id="rId112"/>
    <sheet name="Page 111" sheetId="183" r:id="rId113"/>
    <sheet name="Back_Cover" sheetId="184" r:id="rId114"/>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26" i="178" l="1"/>
  <c r="F39" i="122" l="1"/>
  <c r="G39" i="122"/>
  <c r="D39" i="122"/>
  <c r="E28" i="122"/>
  <c r="F28" i="122"/>
  <c r="G28" i="122"/>
  <c r="D28" i="122"/>
  <c r="G28" i="123"/>
  <c r="F28" i="123"/>
  <c r="E28" i="123"/>
  <c r="D28" i="123"/>
  <c r="E24" i="123"/>
  <c r="G24" i="123"/>
  <c r="D24" i="123"/>
  <c r="F40" i="120"/>
  <c r="G40" i="120"/>
  <c r="H40" i="120"/>
  <c r="E40" i="120"/>
  <c r="D28" i="120"/>
  <c r="E28" i="120"/>
  <c r="F28" i="120"/>
  <c r="G28" i="120"/>
  <c r="H28" i="120"/>
  <c r="C28" i="120"/>
  <c r="G34" i="77"/>
  <c r="F34" i="77"/>
  <c r="E34" i="77"/>
  <c r="D34" i="77"/>
  <c r="G29" i="77"/>
  <c r="F29" i="77"/>
  <c r="E29" i="77"/>
  <c r="D29" i="77"/>
  <c r="E22" i="77"/>
  <c r="G16" i="77"/>
  <c r="F16" i="77"/>
  <c r="E16" i="77"/>
  <c r="D16" i="77"/>
  <c r="G19" i="154"/>
  <c r="F19" i="154"/>
  <c r="E19" i="154"/>
  <c r="D19" i="154"/>
  <c r="G15" i="154"/>
  <c r="E15" i="154"/>
  <c r="D15" i="154"/>
  <c r="H26" i="153"/>
  <c r="G35" i="74"/>
  <c r="F35" i="74"/>
  <c r="E35" i="74"/>
  <c r="G23" i="74"/>
  <c r="F23" i="74"/>
  <c r="E23" i="74"/>
  <c r="F26" i="73"/>
  <c r="G26" i="73"/>
  <c r="H26" i="73"/>
  <c r="I26" i="73"/>
  <c r="K26" i="73"/>
  <c r="L26" i="73"/>
  <c r="M26" i="73"/>
  <c r="E26" i="73"/>
  <c r="G37" i="72"/>
  <c r="H37" i="72"/>
  <c r="I37" i="72"/>
  <c r="J37" i="72"/>
  <c r="K37" i="72"/>
  <c r="L37" i="72"/>
  <c r="M37" i="72"/>
  <c r="N37" i="72"/>
  <c r="F37" i="72"/>
  <c r="G25" i="72"/>
  <c r="H25" i="72"/>
  <c r="I25" i="72"/>
  <c r="J25" i="72"/>
  <c r="K25" i="72"/>
  <c r="L25" i="72"/>
  <c r="M25" i="72"/>
  <c r="N25" i="72"/>
  <c r="F25" i="72"/>
  <c r="G20" i="72"/>
  <c r="H20" i="72"/>
  <c r="I20" i="72"/>
  <c r="J20" i="72"/>
  <c r="K20" i="72"/>
  <c r="L20" i="72"/>
  <c r="M20" i="72"/>
  <c r="N20" i="72"/>
  <c r="F20" i="72"/>
  <c r="G25" i="71"/>
  <c r="G20" i="71"/>
  <c r="G14" i="71"/>
  <c r="F25" i="71"/>
  <c r="F20" i="71"/>
  <c r="E25" i="71"/>
  <c r="E14" i="71"/>
  <c r="D25" i="71"/>
  <c r="D20" i="71"/>
  <c r="G31" i="70"/>
  <c r="G35" i="70" s="1"/>
  <c r="F31" i="70"/>
  <c r="F35" i="70" s="1"/>
  <c r="E31" i="70"/>
  <c r="D35" i="70"/>
  <c r="D31" i="70"/>
  <c r="I37" i="69"/>
  <c r="G37" i="69"/>
  <c r="J15" i="69"/>
  <c r="J16" i="69"/>
  <c r="J17" i="69"/>
  <c r="J18" i="69"/>
  <c r="J19" i="69"/>
  <c r="J20" i="69"/>
  <c r="J21" i="69"/>
  <c r="J22" i="69"/>
  <c r="J23" i="69"/>
  <c r="J24" i="69"/>
  <c r="J25" i="69"/>
  <c r="J26" i="69"/>
  <c r="J27" i="69"/>
  <c r="J14" i="69"/>
  <c r="I28" i="69"/>
  <c r="G15" i="69"/>
  <c r="G16" i="69"/>
  <c r="G17" i="69"/>
  <c r="G18" i="69"/>
  <c r="G20" i="69"/>
  <c r="G21" i="69"/>
  <c r="G22" i="69"/>
  <c r="G24" i="69"/>
  <c r="G25" i="69"/>
  <c r="G26" i="69"/>
  <c r="G27" i="69"/>
  <c r="G14" i="69"/>
  <c r="F28" i="69"/>
  <c r="K26" i="68"/>
  <c r="I26" i="68"/>
  <c r="N17" i="67"/>
  <c r="N18" i="67"/>
  <c r="N19" i="67"/>
  <c r="N20" i="67"/>
  <c r="N21" i="67"/>
  <c r="N22" i="67"/>
  <c r="N23" i="67"/>
  <c r="N24" i="67"/>
  <c r="N25" i="67"/>
  <c r="N26" i="67"/>
  <c r="N27" i="67"/>
  <c r="N28" i="67"/>
  <c r="N29" i="67"/>
  <c r="N30" i="67"/>
  <c r="N16" i="67"/>
  <c r="M31" i="67"/>
  <c r="K31" i="67"/>
  <c r="J31" i="67"/>
  <c r="H31" i="67"/>
  <c r="M42" i="66"/>
  <c r="L42" i="66"/>
  <c r="K42" i="66"/>
  <c r="J42" i="66"/>
  <c r="I42" i="66"/>
  <c r="D34" i="149"/>
  <c r="D35" i="148"/>
  <c r="H25" i="146"/>
  <c r="G25" i="146"/>
  <c r="E25" i="146"/>
  <c r="H13" i="146"/>
  <c r="F13" i="146"/>
  <c r="E13" i="146"/>
  <c r="F17" i="58"/>
  <c r="F29" i="58"/>
  <c r="G21" i="58"/>
  <c r="F21" i="58"/>
  <c r="G17" i="58"/>
  <c r="E29" i="58"/>
  <c r="E21" i="58"/>
  <c r="E17" i="58"/>
  <c r="D29" i="58"/>
  <c r="D25" i="58"/>
  <c r="D21" i="58"/>
  <c r="G24" i="56"/>
  <c r="G18" i="56"/>
  <c r="F18" i="56"/>
  <c r="E18" i="56"/>
  <c r="D18" i="56"/>
  <c r="G15" i="56"/>
  <c r="F15" i="56"/>
  <c r="E15" i="56"/>
  <c r="D15" i="56"/>
  <c r="G30" i="55"/>
  <c r="F30" i="55"/>
  <c r="E30" i="55"/>
  <c r="D30" i="55"/>
  <c r="G17" i="55"/>
  <c r="F17" i="55"/>
  <c r="D17" i="55"/>
  <c r="G16" i="54"/>
  <c r="G18" i="54" s="1"/>
  <c r="F16" i="54"/>
  <c r="F18" i="54" s="1"/>
  <c r="E18" i="54"/>
  <c r="E16" i="54"/>
  <c r="D18" i="54"/>
  <c r="D16" i="54"/>
  <c r="G31" i="53"/>
  <c r="F31" i="53"/>
  <c r="G26" i="53"/>
  <c r="G15" i="53"/>
  <c r="D15" i="53"/>
  <c r="F29" i="52"/>
  <c r="E29" i="52"/>
  <c r="D29" i="52"/>
  <c r="E22" i="52"/>
  <c r="D21" i="52"/>
  <c r="D22" i="52" s="1"/>
  <c r="D15" i="52"/>
  <c r="F24" i="50"/>
  <c r="E24" i="50"/>
  <c r="G19" i="49"/>
  <c r="H24" i="145"/>
  <c r="G24" i="145"/>
  <c r="I32" i="143"/>
  <c r="I31" i="143"/>
  <c r="I30" i="143"/>
  <c r="F33" i="143"/>
  <c r="H33" i="143"/>
  <c r="E33" i="143"/>
  <c r="I22" i="143"/>
  <c r="I21" i="143"/>
  <c r="I20" i="143"/>
  <c r="I19" i="143"/>
  <c r="I18" i="143"/>
  <c r="F23" i="143"/>
  <c r="H23" i="143"/>
  <c r="E23" i="143"/>
  <c r="I16" i="143"/>
  <c r="I15" i="143"/>
  <c r="I14" i="143"/>
  <c r="I13" i="143"/>
  <c r="I12" i="143"/>
  <c r="F16" i="143"/>
  <c r="G16" i="143"/>
  <c r="H16" i="143"/>
  <c r="E16" i="143"/>
  <c r="J33" i="144"/>
  <c r="J32" i="144"/>
  <c r="J31" i="144"/>
  <c r="J30" i="144"/>
  <c r="F34" i="144"/>
  <c r="G34" i="144"/>
  <c r="I34" i="144"/>
  <c r="E34" i="144"/>
  <c r="J22" i="144"/>
  <c r="J21" i="144"/>
  <c r="J20" i="144"/>
  <c r="J19" i="144"/>
  <c r="J18" i="144"/>
  <c r="G23" i="144"/>
  <c r="H23" i="144"/>
  <c r="I23" i="144"/>
  <c r="F23" i="144"/>
  <c r="E23" i="144"/>
  <c r="F16" i="144"/>
  <c r="G16" i="144"/>
  <c r="H16" i="144"/>
  <c r="I16" i="144"/>
  <c r="J15" i="144"/>
  <c r="J14" i="144"/>
  <c r="J13" i="144"/>
  <c r="E16" i="144"/>
  <c r="I33" i="142"/>
  <c r="I44" i="142"/>
  <c r="I41" i="142"/>
  <c r="I40" i="142"/>
  <c r="I36" i="142"/>
  <c r="I35" i="142"/>
  <c r="I34" i="142"/>
  <c r="I32" i="142"/>
  <c r="I29" i="142"/>
  <c r="I28" i="142"/>
  <c r="I27" i="142"/>
  <c r="I23" i="142"/>
  <c r="I22" i="142"/>
  <c r="I21" i="142"/>
  <c r="I20" i="142"/>
  <c r="I19" i="142"/>
  <c r="I16" i="142"/>
  <c r="I15" i="142"/>
  <c r="I14" i="142"/>
  <c r="I13" i="142"/>
  <c r="H24" i="142"/>
  <c r="F24" i="142"/>
  <c r="F37" i="142"/>
  <c r="G37" i="142"/>
  <c r="H37" i="142"/>
  <c r="F30" i="142"/>
  <c r="G30" i="142"/>
  <c r="H30" i="142"/>
  <c r="F17" i="142"/>
  <c r="G17" i="142"/>
  <c r="H17" i="142"/>
  <c r="E17" i="142"/>
  <c r="I45" i="41"/>
  <c r="I35" i="41"/>
  <c r="I36" i="41"/>
  <c r="I37" i="41"/>
  <c r="I38" i="41"/>
  <c r="I34" i="41"/>
  <c r="I29" i="41"/>
  <c r="I30" i="41"/>
  <c r="I31" i="41"/>
  <c r="I28" i="41"/>
  <c r="I32" i="41" s="1"/>
  <c r="I21" i="41"/>
  <c r="I22" i="41"/>
  <c r="I23" i="41"/>
  <c r="I24" i="41"/>
  <c r="I20" i="41"/>
  <c r="I14" i="41"/>
  <c r="I15" i="41"/>
  <c r="I16" i="41"/>
  <c r="I17" i="41"/>
  <c r="I13" i="41"/>
  <c r="I43" i="41"/>
  <c r="F39" i="41"/>
  <c r="G39" i="41"/>
  <c r="H39" i="41"/>
  <c r="E39" i="41"/>
  <c r="F32" i="41"/>
  <c r="G32" i="41"/>
  <c r="H32" i="41"/>
  <c r="E32" i="41"/>
  <c r="F25" i="41"/>
  <c r="G25" i="41"/>
  <c r="H25" i="41"/>
  <c r="G18" i="41"/>
  <c r="H18" i="41"/>
  <c r="E18" i="41"/>
  <c r="G30" i="40"/>
  <c r="F30" i="40"/>
  <c r="E30" i="40"/>
  <c r="D30" i="40"/>
  <c r="G14" i="40"/>
  <c r="F14" i="40"/>
  <c r="E14" i="40"/>
  <c r="D14" i="40"/>
  <c r="G39" i="39"/>
  <c r="F39" i="39"/>
  <c r="E39" i="39"/>
  <c r="D39" i="39"/>
  <c r="F23" i="38"/>
  <c r="D23" i="38"/>
  <c r="F17" i="140"/>
  <c r="E17" i="140"/>
  <c r="D17" i="140"/>
  <c r="G38" i="141"/>
  <c r="D38" i="141"/>
  <c r="F23" i="139"/>
  <c r="E23" i="139"/>
  <c r="H21" i="139"/>
  <c r="H23" i="139" s="1"/>
  <c r="G21" i="139"/>
  <c r="G23" i="139" s="1"/>
  <c r="F21" i="139"/>
  <c r="E21" i="139"/>
  <c r="E23" i="31"/>
  <c r="D23" i="31"/>
  <c r="F23" i="31"/>
  <c r="G34" i="31"/>
  <c r="F34" i="31"/>
  <c r="D34" i="31"/>
  <c r="G32" i="30"/>
  <c r="G35" i="30" s="1"/>
  <c r="F35" i="30"/>
  <c r="F32" i="30"/>
  <c r="E35" i="30"/>
  <c r="E32" i="30"/>
  <c r="D35" i="30"/>
  <c r="D32" i="30"/>
  <c r="G41" i="14"/>
  <c r="F41" i="14"/>
  <c r="E41" i="14"/>
  <c r="E37" i="14"/>
  <c r="F37" i="14"/>
  <c r="G37" i="14"/>
  <c r="G31" i="14"/>
  <c r="F31" i="14"/>
  <c r="E31" i="14"/>
  <c r="E20" i="14"/>
  <c r="F20" i="14"/>
  <c r="G20" i="14"/>
  <c r="D41" i="14"/>
  <c r="D37" i="14"/>
  <c r="D31" i="14"/>
  <c r="D20" i="14"/>
  <c r="J41" i="13"/>
  <c r="J40" i="13"/>
  <c r="J39" i="13"/>
  <c r="J38" i="13"/>
  <c r="J37" i="13"/>
  <c r="J36" i="13"/>
  <c r="J35" i="13"/>
  <c r="J34" i="13"/>
  <c r="J33" i="13"/>
  <c r="J32" i="13"/>
  <c r="J30" i="13"/>
  <c r="J29" i="13"/>
  <c r="J28" i="13"/>
  <c r="J25" i="13"/>
  <c r="J24" i="13"/>
  <c r="J23" i="13"/>
  <c r="J22" i="13"/>
  <c r="J21" i="13"/>
  <c r="J20" i="13"/>
  <c r="J19" i="13"/>
  <c r="J18" i="13"/>
  <c r="J17" i="13"/>
  <c r="J16" i="13"/>
  <c r="J14" i="13"/>
  <c r="J13" i="13"/>
  <c r="J15" i="13" s="1"/>
  <c r="J12" i="13"/>
  <c r="E43" i="13"/>
  <c r="E44" i="13" s="1"/>
  <c r="F43" i="13"/>
  <c r="G43" i="13"/>
  <c r="H43" i="13"/>
  <c r="H44" i="13" s="1"/>
  <c r="I43" i="13"/>
  <c r="D27" i="13"/>
  <c r="D43" i="13"/>
  <c r="D44" i="13" s="1"/>
  <c r="E31" i="13"/>
  <c r="F31" i="13"/>
  <c r="G31" i="13"/>
  <c r="H31" i="13"/>
  <c r="I31" i="13"/>
  <c r="D31" i="13"/>
  <c r="E27" i="13"/>
  <c r="F27" i="13"/>
  <c r="G27" i="13"/>
  <c r="H27" i="13"/>
  <c r="I27" i="13"/>
  <c r="E15" i="13"/>
  <c r="F15" i="13"/>
  <c r="G15" i="13"/>
  <c r="H15" i="13"/>
  <c r="I15" i="13"/>
  <c r="D15" i="13"/>
  <c r="J17" i="12"/>
  <c r="J18" i="12"/>
  <c r="J19" i="12"/>
  <c r="J20" i="12"/>
  <c r="J21" i="12"/>
  <c r="J22" i="12"/>
  <c r="J23" i="12"/>
  <c r="J24" i="12"/>
  <c r="J25" i="12"/>
  <c r="J26" i="12"/>
  <c r="J27" i="12"/>
  <c r="J16" i="12"/>
  <c r="J14" i="12"/>
  <c r="J13" i="12"/>
  <c r="J12" i="12"/>
  <c r="H17" i="12"/>
  <c r="H18" i="12"/>
  <c r="H19" i="12"/>
  <c r="H20" i="12"/>
  <c r="H21" i="12"/>
  <c r="H22" i="12"/>
  <c r="H23" i="12"/>
  <c r="H24" i="12"/>
  <c r="H25" i="12"/>
  <c r="H26" i="12"/>
  <c r="H27" i="12"/>
  <c r="H16" i="12"/>
  <c r="H29" i="12" s="1"/>
  <c r="G30" i="12"/>
  <c r="F30" i="12"/>
  <c r="E30" i="12"/>
  <c r="D30" i="12"/>
  <c r="E15" i="12"/>
  <c r="F15" i="12"/>
  <c r="G15" i="12"/>
  <c r="H15" i="12"/>
  <c r="I15" i="12"/>
  <c r="D15" i="12"/>
  <c r="E29" i="12"/>
  <c r="F29" i="12"/>
  <c r="G29" i="12"/>
  <c r="I29" i="12"/>
  <c r="D29" i="12"/>
  <c r="J33" i="11"/>
  <c r="J17" i="11"/>
  <c r="J22" i="11"/>
  <c r="J23" i="11"/>
  <c r="J24" i="11"/>
  <c r="J25" i="11"/>
  <c r="J26" i="11"/>
  <c r="J27" i="11"/>
  <c r="J28" i="11"/>
  <c r="J29" i="11"/>
  <c r="J30" i="11"/>
  <c r="J31" i="11"/>
  <c r="J32" i="11"/>
  <c r="J21" i="11"/>
  <c r="J20" i="11"/>
  <c r="J19" i="11"/>
  <c r="J18" i="11"/>
  <c r="E20" i="11"/>
  <c r="E35" i="11" s="1"/>
  <c r="F20" i="11"/>
  <c r="G20" i="11"/>
  <c r="H20" i="11"/>
  <c r="I20" i="11"/>
  <c r="D20" i="11"/>
  <c r="D35" i="11"/>
  <c r="E33" i="11"/>
  <c r="F33" i="11"/>
  <c r="F35" i="11" s="1"/>
  <c r="G33" i="11"/>
  <c r="G35" i="11" s="1"/>
  <c r="H33" i="11"/>
  <c r="I33" i="11"/>
  <c r="D33" i="11"/>
  <c r="G31" i="10"/>
  <c r="G21" i="10"/>
  <c r="G16" i="10"/>
  <c r="G11" i="10"/>
  <c r="F31" i="10"/>
  <c r="F21" i="10"/>
  <c r="F16" i="10"/>
  <c r="F11" i="10"/>
  <c r="E31" i="10"/>
  <c r="E21" i="10"/>
  <c r="E16" i="10"/>
  <c r="E11" i="10"/>
  <c r="D31" i="10"/>
  <c r="D21" i="10"/>
  <c r="D16" i="10"/>
  <c r="D11" i="10"/>
  <c r="G32" i="9"/>
  <c r="G23" i="9"/>
  <c r="G15" i="9"/>
  <c r="F23" i="9"/>
  <c r="F32" i="9" s="1"/>
  <c r="F15" i="9"/>
  <c r="E32" i="9"/>
  <c r="E23" i="9"/>
  <c r="E15" i="9"/>
  <c r="D32" i="9"/>
  <c r="D23" i="9"/>
  <c r="D15" i="9"/>
  <c r="G38" i="8"/>
  <c r="G29" i="8"/>
  <c r="G25" i="8"/>
  <c r="G22" i="8"/>
  <c r="F29" i="8"/>
  <c r="F25" i="8"/>
  <c r="F22" i="8"/>
  <c r="E29" i="8"/>
  <c r="E25" i="8"/>
  <c r="E22" i="8"/>
  <c r="D39" i="8"/>
  <c r="D38" i="8"/>
  <c r="D29" i="8"/>
  <c r="H18" i="115"/>
  <c r="F19" i="115"/>
  <c r="F15" i="115"/>
  <c r="F16" i="115"/>
  <c r="F17" i="115"/>
  <c r="F14" i="115"/>
  <c r="E18" i="115"/>
  <c r="D18" i="115"/>
  <c r="D25" i="8"/>
  <c r="D22" i="8"/>
  <c r="J34" i="144" l="1"/>
  <c r="J23" i="144"/>
  <c r="J16" i="144"/>
  <c r="I17" i="142"/>
  <c r="I18" i="41"/>
  <c r="J43" i="13"/>
  <c r="J31" i="13"/>
  <c r="J27" i="13"/>
  <c r="G44" i="13"/>
  <c r="F44" i="13"/>
  <c r="J29" i="12"/>
  <c r="J15" i="12"/>
  <c r="J30" i="12" s="1"/>
  <c r="I30" i="12"/>
  <c r="H30" i="12"/>
  <c r="J35" i="11"/>
  <c r="I35" i="11"/>
  <c r="H35" i="11"/>
  <c r="F18" i="115"/>
</calcChain>
</file>

<file path=xl/sharedStrings.xml><?xml version="1.0" encoding="utf-8"?>
<sst xmlns="http://schemas.openxmlformats.org/spreadsheetml/2006/main" count="2387" uniqueCount="1074">
  <si>
    <t>Notes</t>
  </si>
  <si>
    <t>R'000</t>
  </si>
  <si>
    <t>Attributable to:</t>
  </si>
  <si>
    <t>Other comprehensive income</t>
  </si>
  <si>
    <t>Change in financial instruments at fair value through other comprehensive income that will not be reclassified to</t>
  </si>
  <si>
    <t>Change in financial instruments at fair value through other comprehensive income that may be reclassified to</t>
  </si>
  <si>
    <t>Total earnings per share</t>
  </si>
  <si>
    <t>Diluted earnings per share (cents)</t>
  </si>
  <si>
    <t xml:space="preserve">Revenue </t>
  </si>
  <si>
    <t xml:space="preserve">Other net income </t>
  </si>
  <si>
    <t>Net margin and collateral deposit interest income</t>
  </si>
  <si>
    <t>Personnel expenses</t>
  </si>
  <si>
    <t xml:space="preserve">Other expenses </t>
  </si>
  <si>
    <t xml:space="preserve">Expected credit loss (ECL) impairments </t>
  </si>
  <si>
    <t xml:space="preserve">Profit from operating activities before net finance income </t>
  </si>
  <si>
    <t xml:space="preserve">Finance income </t>
  </si>
  <si>
    <t xml:space="preserve">Finance costs </t>
  </si>
  <si>
    <t xml:space="preserve">Net finance income </t>
  </si>
  <si>
    <t>Share of profit from associate (net of income tax)</t>
  </si>
  <si>
    <t>Profit before income tax</t>
  </si>
  <si>
    <t xml:space="preserve">Income tax expense </t>
  </si>
  <si>
    <t xml:space="preserve">Profit for the year </t>
  </si>
  <si>
    <t xml:space="preserve">Equity holders of the parent </t>
  </si>
  <si>
    <t>profit or loss (net of tax)</t>
  </si>
  <si>
    <t xml:space="preserve">profit or loss in subsequent periods (net of tax) </t>
  </si>
  <si>
    <t xml:space="preserve">Other comprehensive income for the year, net of income tax </t>
  </si>
  <si>
    <t xml:space="preserve">Total comprehensive income for the year for the period </t>
  </si>
  <si>
    <t xml:space="preserve">Equity holders of the parent company </t>
  </si>
  <si>
    <t>Basic earnings per share (cents)</t>
  </si>
  <si>
    <t>Assets</t>
  </si>
  <si>
    <t>Non-current Assets</t>
  </si>
  <si>
    <t xml:space="preserve">Property and equipment </t>
  </si>
  <si>
    <t xml:space="preserve">Intangible assets </t>
  </si>
  <si>
    <t xml:space="preserve">Investment in associate </t>
  </si>
  <si>
    <t>Investments in subsidiaries</t>
  </si>
  <si>
    <t xml:space="preserve">Other investments </t>
  </si>
  <si>
    <t>Right-of-use-assets</t>
  </si>
  <si>
    <t>Deferred taxation</t>
  </si>
  <si>
    <t>Current assets</t>
  </si>
  <si>
    <t xml:space="preserve">Trade and other receivables </t>
  </si>
  <si>
    <t xml:space="preserve">Income tax receivable </t>
  </si>
  <si>
    <t xml:space="preserve">Due from Group entities </t>
  </si>
  <si>
    <t>JSE Clear Derivatives Default Fund collateral deposits</t>
  </si>
  <si>
    <t>Margin deposits</t>
  </si>
  <si>
    <t>Collateral deposits</t>
  </si>
  <si>
    <t xml:space="preserve">Cash and cash equivalents </t>
  </si>
  <si>
    <t>Total Assets</t>
  </si>
  <si>
    <t>Equity and Liabilities</t>
  </si>
  <si>
    <t>Total Equity</t>
  </si>
  <si>
    <t>Total equity and liabilities</t>
  </si>
  <si>
    <t xml:space="preserve">Stated capital </t>
  </si>
  <si>
    <t xml:space="preserve">Reserves </t>
  </si>
  <si>
    <t xml:space="preserve">Retained earnings </t>
  </si>
  <si>
    <t xml:space="preserve">Equity attributable to equity holders of the parent </t>
  </si>
  <si>
    <t xml:space="preserve">Non-current liabilities </t>
  </si>
  <si>
    <t xml:space="preserve">Employee benefits </t>
  </si>
  <si>
    <t xml:space="preserve">Deferred taxation </t>
  </si>
  <si>
    <t xml:space="preserve">Lease liability </t>
  </si>
  <si>
    <t xml:space="preserve">Deferred income </t>
  </si>
  <si>
    <t xml:space="preserve">Current liabilities </t>
  </si>
  <si>
    <t xml:space="preserve">Trade and other payables </t>
  </si>
  <si>
    <t xml:space="preserve">Income tax payable </t>
  </si>
  <si>
    <t xml:space="preserve">JSE Clear Derivatives Default Fund collateral contribution </t>
  </si>
  <si>
    <t>Group</t>
  </si>
  <si>
    <t>Total contributions by and distributions to owners of the Group</t>
  </si>
  <si>
    <t xml:space="preserve">Other comprehensive income </t>
  </si>
  <si>
    <t>Total comprehensive income for the year</t>
  </si>
  <si>
    <t>Dividends paid to owners</t>
  </si>
  <si>
    <t>Equity-settled share-based payment</t>
  </si>
  <si>
    <t xml:space="preserve">Transfer of profit to investor protection funds </t>
  </si>
  <si>
    <t>Transfer of listed companies fines – Issuer regulation</t>
  </si>
  <si>
    <t xml:space="preserve">Transfer of qualifying deductible expenses related to Fines </t>
  </si>
  <si>
    <t xml:space="preserve">Issuer Regulation </t>
  </si>
  <si>
    <t>Treasury shares – transaction costs</t>
  </si>
  <si>
    <t xml:space="preserve">recognised directly in equity </t>
  </si>
  <si>
    <t>Stated Capital</t>
  </si>
  <si>
    <t>and treasury</t>
  </si>
  <si>
    <t>NDR</t>
  </si>
  <si>
    <t>Share-based</t>
  </si>
  <si>
    <t>payments</t>
  </si>
  <si>
    <t>reserve</t>
  </si>
  <si>
    <t>Fair Value</t>
  </si>
  <si>
    <t>Total</t>
  </si>
  <si>
    <t>Reserves</t>
  </si>
  <si>
    <t>Retained</t>
  </si>
  <si>
    <t>Earnings</t>
  </si>
  <si>
    <t>Equity</t>
  </si>
  <si>
    <t xml:space="preserve">LTIS 2018 Allocation 2 - shares vested </t>
  </si>
  <si>
    <t xml:space="preserve">LTIS 2018 Allocation 3 - shares vested </t>
  </si>
  <si>
    <t>Balance at 31 December 2023</t>
  </si>
  <si>
    <t>Company</t>
  </si>
  <si>
    <t xml:space="preserve">Profit for the year  </t>
  </si>
  <si>
    <t>Total contributions by and distributions to owners of the Company</t>
  </si>
  <si>
    <t xml:space="preserve">Dividends paid to owners </t>
  </si>
  <si>
    <t>Equity-settled share based payment</t>
  </si>
  <si>
    <t xml:space="preserve">Transfer of listed companies fines – Issuer regulation </t>
  </si>
  <si>
    <t>Issuer Regulation</t>
  </si>
  <si>
    <t>Profit for the year</t>
  </si>
  <si>
    <t xml:space="preserve">Total comprehensive income for the year </t>
  </si>
  <si>
    <t xml:space="preserve">Equity-settled share based payment </t>
  </si>
  <si>
    <t xml:space="preserve">Treasury shares – transaction costs </t>
  </si>
  <si>
    <t>Cash flows from operating activities</t>
  </si>
  <si>
    <t>Cash flows from investing activities</t>
  </si>
  <si>
    <t>Cash flows from financing activities</t>
  </si>
  <si>
    <t xml:space="preserve">Cash generated by operations </t>
  </si>
  <si>
    <t xml:space="preserve">Finance income received </t>
  </si>
  <si>
    <t>Finance costs paid</t>
  </si>
  <si>
    <t xml:space="preserve">Dividends received </t>
  </si>
  <si>
    <t xml:space="preserve">Taxation paid </t>
  </si>
  <si>
    <t>Net cash generated by operating activities</t>
  </si>
  <si>
    <t xml:space="preserve">Proceeds from sale of other investments </t>
  </si>
  <si>
    <t>Acquisition of other investments</t>
  </si>
  <si>
    <t>Capital injection in subsidiaries</t>
  </si>
  <si>
    <t>Dividends from associate</t>
  </si>
  <si>
    <t xml:space="preserve">Acquisition of leasehold improvements </t>
  </si>
  <si>
    <t>Acquisition of intangible assets</t>
  </si>
  <si>
    <t xml:space="preserve">Acquisition of other property and equipment </t>
  </si>
  <si>
    <t>Proceeds from disposal property plant and equipment</t>
  </si>
  <si>
    <t>Net cash used in investing activities</t>
  </si>
  <si>
    <t>Acquisition of treasury shares</t>
  </si>
  <si>
    <t>Proceeds on sale of treasury shares</t>
  </si>
  <si>
    <t xml:space="preserve">Lease liabilities repaid </t>
  </si>
  <si>
    <t>Dividends paid</t>
  </si>
  <si>
    <t>Net cash used in financing activities</t>
  </si>
  <si>
    <t xml:space="preserve">Cash and cash equivalents at 1 January </t>
  </si>
  <si>
    <t>Effect of exchange rate fluctuations on cash held</t>
  </si>
  <si>
    <t>Revenue and other income</t>
  </si>
  <si>
    <t>Revenue from contracts with clients comprises:</t>
  </si>
  <si>
    <t>Capital Markets</t>
  </si>
  <si>
    <t>Post-trade services</t>
  </si>
  <si>
    <t>Information services</t>
  </si>
  <si>
    <t>Bond Electronic Trading Platform (ETP)</t>
  </si>
  <si>
    <t>Colocation fees</t>
  </si>
  <si>
    <t>Commodity derivatives fees</t>
  </si>
  <si>
    <t xml:space="preserve">Issuer services fees </t>
  </si>
  <si>
    <t xml:space="preserve">Currency derivatives fees </t>
  </si>
  <si>
    <t xml:space="preserve">Equity derivatives fees </t>
  </si>
  <si>
    <t xml:space="preserve">Equity market fees </t>
  </si>
  <si>
    <t xml:space="preserve">Interest rate market fees </t>
  </si>
  <si>
    <t xml:space="preserve">JSE Private Placement fees </t>
  </si>
  <si>
    <t>Clearing and settlement fees</t>
  </si>
  <si>
    <t>Back-office services (BDA)</t>
  </si>
  <si>
    <t xml:space="preserve">Funds under management </t>
  </si>
  <si>
    <t>Index fees</t>
  </si>
  <si>
    <t xml:space="preserve">Market data fees </t>
  </si>
  <si>
    <t xml:space="preserve">Strate ad valorem fees – cash equities </t>
  </si>
  <si>
    <t xml:space="preserve">Strate ad valorem fees – bonds </t>
  </si>
  <si>
    <t>6.</t>
  </si>
  <si>
    <t>6.2</t>
  </si>
  <si>
    <t>Other net income comprises:</t>
  </si>
  <si>
    <t>6.1</t>
  </si>
  <si>
    <t>– Dividend income recognised on investments held at the reporting period</t>
  </si>
  <si>
    <t>Investor protection funds</t>
  </si>
  <si>
    <t>Dividends received from associate</t>
  </si>
  <si>
    <t xml:space="preserve">Fair value gain on other investments (Globacap SAFE note) </t>
  </si>
  <si>
    <t>Fines issued in terms of Issuer Regulations</t>
  </si>
  <si>
    <t xml:space="preserve">Sundry income </t>
  </si>
  <si>
    <t>– Derivatives</t>
  </si>
  <si>
    <t>– JSE Clear Derivatives Default Fund</t>
  </si>
  <si>
    <t>– Equities</t>
  </si>
  <si>
    <t xml:space="preserve">– JSE Clear Derivatives Default Fund </t>
  </si>
  <si>
    <t xml:space="preserve">– Equities </t>
  </si>
  <si>
    <t>Total net margin and collateral deposit interest income</t>
  </si>
  <si>
    <t>7.</t>
  </si>
  <si>
    <t>7.1</t>
  </si>
  <si>
    <t>Profit before taxation comprises:</t>
  </si>
  <si>
    <t>Less: Capitalised to intangible assets</t>
  </si>
  <si>
    <t>Remuneration paid to employees</t>
  </si>
  <si>
    <t>Fixed-term contractors</t>
  </si>
  <si>
    <t>Contribution to defined contribution plans</t>
  </si>
  <si>
    <t xml:space="preserve">Directors’ emoluments </t>
  </si>
  <si>
    <t>– Executive directors</t>
  </si>
  <si>
    <t xml:space="preserve">Gross personnel expenses </t>
  </si>
  <si>
    <t>7.2</t>
  </si>
  <si>
    <t xml:space="preserve">Auditor’s remuneration </t>
  </si>
  <si>
    <t xml:space="preserve">– Fees for other services </t>
  </si>
  <si>
    <t xml:space="preserve">– Prior year under accrual </t>
  </si>
  <si>
    <t xml:space="preserve">Consulting fees </t>
  </si>
  <si>
    <t xml:space="preserve">Depreciation </t>
  </si>
  <si>
    <t xml:space="preserve">– Computer hardware </t>
  </si>
  <si>
    <t xml:space="preserve">– Furniture and equipment </t>
  </si>
  <si>
    <t xml:space="preserve">– Right-of-use assets </t>
  </si>
  <si>
    <t xml:space="preserve">– Vehicles </t>
  </si>
  <si>
    <t xml:space="preserve">Enterprise development </t>
  </si>
  <si>
    <t>Investor protection levy (Equity market)</t>
  </si>
  <si>
    <t xml:space="preserve">Strate ad valorem fees </t>
  </si>
  <si>
    <t xml:space="preserve">Technology costs </t>
  </si>
  <si>
    <t>7.3</t>
  </si>
  <si>
    <t>Total finance costs</t>
  </si>
  <si>
    <t xml:space="preserve">– Finance income on cash </t>
  </si>
  <si>
    <t>– Finance income from debt instruments at fair value through other comprehensive income</t>
  </si>
  <si>
    <t xml:space="preserve">Finance income from debt instruments at fair value through other comprehensive income </t>
  </si>
  <si>
    <t>7.4</t>
  </si>
  <si>
    <t>8.</t>
  </si>
  <si>
    <t>8.1</t>
  </si>
  <si>
    <t>8.2</t>
  </si>
  <si>
    <t>Taxation</t>
  </si>
  <si>
    <t>Current tax expense</t>
  </si>
  <si>
    <t>Deferred tax asset</t>
  </si>
  <si>
    <t>Deferred tax liability</t>
  </si>
  <si>
    <t>Adjusted for:</t>
  </si>
  <si>
    <t>Net effective tax rate</t>
  </si>
  <si>
    <t xml:space="preserve">– Current year </t>
  </si>
  <si>
    <t xml:space="preserve">– Prior year adjustment </t>
  </si>
  <si>
    <t>– Withholding tax</t>
  </si>
  <si>
    <t>– Origination of taxable temporary differences</t>
  </si>
  <si>
    <t xml:space="preserve">Current tax rate </t>
  </si>
  <si>
    <t>– Non-deductible expenses:</t>
  </si>
  <si>
    <t>Reconciliation of effective tax rate</t>
  </si>
  <si>
    <t>Income tax expenses</t>
  </si>
  <si>
    <t xml:space="preserve">JSE Clear Derivatives Default Fund (Pty) Limited </t>
  </si>
  <si>
    <t>JSE Derivatives Fidelity Fund Trust</t>
  </si>
  <si>
    <t xml:space="preserve">JSE Guarantee Fund Trust </t>
  </si>
  <si>
    <t>Exempt from income tax in terms of s10(1)(d)(iii) of the Income Tax Act of 1962</t>
  </si>
  <si>
    <t>JSE Debt Guarantee Fund Trust</t>
  </si>
  <si>
    <t xml:space="preserve">JSE Limited </t>
  </si>
  <si>
    <t xml:space="preserve">JSE Clear (Pty) Limited </t>
  </si>
  <si>
    <t xml:space="preserve">Strate (Pty) Limited </t>
  </si>
  <si>
    <t xml:space="preserve">Nautilus MAP Holdings (Pty) Limited </t>
  </si>
  <si>
    <t xml:space="preserve">Nautilus Map RF (Pty) Limited </t>
  </si>
  <si>
    <t>JSE Trustees (Pty) Limited</t>
  </si>
  <si>
    <t xml:space="preserve">JSE Investor Services (Pty) Limited </t>
  </si>
  <si>
    <t xml:space="preserve">JSE Investor Services CSDP (Pty) Ltd </t>
  </si>
  <si>
    <t xml:space="preserve">JSE Private Placements (Pty) Limited </t>
  </si>
  <si>
    <t xml:space="preserve">Pacific Custodians (Nominees) (RF) (Pty) Ltd. </t>
  </si>
  <si>
    <t>9.</t>
  </si>
  <si>
    <t>9.1</t>
  </si>
  <si>
    <t xml:space="preserve">Earnings and headline earnings per share </t>
  </si>
  <si>
    <t>Total basic earnings per share</t>
  </si>
  <si>
    <t>Weighted average number of ordinary shares:</t>
  </si>
  <si>
    <t>Issued ordinary shares at 1 January</t>
  </si>
  <si>
    <t>Effect of own shares held (JSE LTIS 2018 and JEF Trust)</t>
  </si>
  <si>
    <t>Weighted average number of ordinary shares at 31 December</t>
  </si>
  <si>
    <t>Total earnings per share (cents)</t>
  </si>
  <si>
    <t>9.2</t>
  </si>
  <si>
    <t>Weighted average number of ordinary shares (diluted):</t>
  </si>
  <si>
    <t>The average market value of the Company’s shares for purposes of calculating the dilutive effect of share options was</t>
  </si>
  <si>
    <t>based on quoted market prices using a volume-weighted average price for the year.</t>
  </si>
  <si>
    <t>Weighted average number of ordinary shares at 31 December (basic)</t>
  </si>
  <si>
    <t>Effect of LTIS Share Scheme</t>
  </si>
  <si>
    <t xml:space="preserve">Weighted average number of ordinary shares (diluted) </t>
  </si>
  <si>
    <t xml:space="preserve">Diluted earnings per share (cents) </t>
  </si>
  <si>
    <t>9.3</t>
  </si>
  <si>
    <t>Headline earnings per share</t>
  </si>
  <si>
    <t>Reconciliation of headline earnings:</t>
  </si>
  <si>
    <t>Total headline earnings per share (cents)</t>
  </si>
  <si>
    <t>Write off/Impairment of intangible asset</t>
  </si>
  <si>
    <t xml:space="preserve">– Taxation effect </t>
  </si>
  <si>
    <t xml:space="preserve">Property and equipment written off </t>
  </si>
  <si>
    <t>9.4</t>
  </si>
  <si>
    <t>Diluted headline earnings per share</t>
  </si>
  <si>
    <t>10.</t>
  </si>
  <si>
    <t>Property and equipment</t>
  </si>
  <si>
    <t>Cost</t>
  </si>
  <si>
    <t>Derecognition*</t>
  </si>
  <si>
    <t>Balance at 1 January 2023</t>
  </si>
  <si>
    <t>Additions</t>
  </si>
  <si>
    <t>Write off**</t>
  </si>
  <si>
    <t xml:space="preserve">Disposal </t>
  </si>
  <si>
    <t xml:space="preserve">Additions </t>
  </si>
  <si>
    <t>Accumulated depreciation</t>
  </si>
  <si>
    <t xml:space="preserve">Balance at 1 January 2023 </t>
  </si>
  <si>
    <t xml:space="preserve">Depreciation charge for the year </t>
  </si>
  <si>
    <t xml:space="preserve">Derecognition* </t>
  </si>
  <si>
    <t>10.3</t>
  </si>
  <si>
    <t>Carrying Amount</t>
  </si>
  <si>
    <t>At 31 December 2022</t>
  </si>
  <si>
    <t>At 31 December 2023</t>
  </si>
  <si>
    <t>Computer</t>
  </si>
  <si>
    <t>hardware</t>
  </si>
  <si>
    <t>Furniture</t>
  </si>
  <si>
    <t>Leasehold</t>
  </si>
  <si>
    <t>owned assets</t>
  </si>
  <si>
    <t xml:space="preserve">and equipment </t>
  </si>
  <si>
    <t>improvements</t>
  </si>
  <si>
    <t xml:space="preserve">Vehicles </t>
  </si>
  <si>
    <t xml:space="preserve">Total </t>
  </si>
  <si>
    <t>Goodwill</t>
  </si>
  <si>
    <t>names</t>
  </si>
  <si>
    <t>Trade</t>
  </si>
  <si>
    <t>software</t>
  </si>
  <si>
    <t>intangible assets</t>
  </si>
  <si>
    <t>Software under</t>
  </si>
  <si>
    <t>development</t>
  </si>
  <si>
    <t>11.</t>
  </si>
  <si>
    <t>Accumulated amortisation and impairement losses</t>
  </si>
  <si>
    <t>Amortisation for the year</t>
  </si>
  <si>
    <t>Carrying Amounts</t>
  </si>
  <si>
    <t>11.4</t>
  </si>
  <si>
    <t>11.5</t>
  </si>
  <si>
    <t>11.6</t>
  </si>
  <si>
    <t>Transfer from software under development</t>
  </si>
  <si>
    <t xml:space="preserve">Amortisation for the year </t>
  </si>
  <si>
    <t>12.</t>
  </si>
  <si>
    <t>Investment in Associate</t>
  </si>
  <si>
    <t>Strate (Pty) Limited</t>
  </si>
  <si>
    <t>Total investment in associate*</t>
  </si>
  <si>
    <t>Carrying amount at beginning of year</t>
  </si>
  <si>
    <t>– Dividends received</t>
  </si>
  <si>
    <t xml:space="preserve">– Share of profit </t>
  </si>
  <si>
    <t xml:space="preserve">Summarised financial statements at 31 December </t>
  </si>
  <si>
    <t xml:space="preserve">Non-current assets </t>
  </si>
  <si>
    <t xml:space="preserve">Current assets </t>
  </si>
  <si>
    <t xml:space="preserve">Total assets </t>
  </si>
  <si>
    <t xml:space="preserve">Total equity and liabilities </t>
  </si>
  <si>
    <t>Other income including financial income</t>
  </si>
  <si>
    <t>Expenses</t>
  </si>
  <si>
    <t>%</t>
  </si>
  <si>
    <t>Issued share</t>
  </si>
  <si>
    <t>capital</t>
  </si>
  <si>
    <t>13.</t>
  </si>
  <si>
    <t>BESA Limited holds 100% of the ordinary shares in BESA Investments (Pty) Limited and 80% of the</t>
  </si>
  <si>
    <t>ordinary shares of BondClear Limited. The remaining 20% of the ordinary share capital in BondClear</t>
  </si>
  <si>
    <t>Limited is held by the JSE. All three entities are in the process of being deregistered.</t>
  </si>
  <si>
    <t>BESA Limited</t>
  </si>
  <si>
    <t>JSE Investor Services (Pty) Ltd holds 100% of the ordinary shares in JSE Investor Services CSDP (Pty) Ltd</t>
  </si>
  <si>
    <t>and Pacific Custodians (Nominees) (RF) (Pty) Ltd.</t>
  </si>
  <si>
    <t>– Ordinary shares of 12.5 cents each</t>
  </si>
  <si>
    <t>– 100% of the ordinary shares at par value each</t>
  </si>
  <si>
    <t>– Capital contribution to facilitate LTIS</t>
  </si>
  <si>
    <t>Total Capital investment in JSE Investor Services</t>
  </si>
  <si>
    <t>– Ordinary shares at par value</t>
  </si>
  <si>
    <t>JSE Investor Services</t>
  </si>
  <si>
    <t xml:space="preserve">13.1.9 </t>
  </si>
  <si>
    <t>13.1.10</t>
  </si>
  <si>
    <t>100% wholly owned subsidiary</t>
  </si>
  <si>
    <t>Total due from Group entities – current assets</t>
  </si>
  <si>
    <t xml:space="preserve">Owed by/(Owing to) Nautilus MAP RF (Pty) Limited </t>
  </si>
  <si>
    <t xml:space="preserve">JSE Clear (Pty) Limited* </t>
  </si>
  <si>
    <t>JSE Derivatives Fidelity Fund Trust Interco</t>
  </si>
  <si>
    <t xml:space="preserve">JSE Empowerment Trust </t>
  </si>
  <si>
    <t>JSE Investor Services (Pty) Limited</t>
  </si>
  <si>
    <t xml:space="preserve">Nautilus MAP RF (Pty) Limited </t>
  </si>
  <si>
    <t>Allowance for impairment loss</t>
  </si>
  <si>
    <t>14.</t>
  </si>
  <si>
    <t>Other Investments</t>
  </si>
  <si>
    <t>Investor protection funds fair value through OCI financial assets</t>
  </si>
  <si>
    <t>14.1.1</t>
  </si>
  <si>
    <t>Protective cell funds</t>
  </si>
  <si>
    <t xml:space="preserve">Listed equities </t>
  </si>
  <si>
    <t>14.1.2</t>
  </si>
  <si>
    <t>JSE Guarantee Fund Trust</t>
  </si>
  <si>
    <t>Collective investment scheme</t>
  </si>
  <si>
    <t xml:space="preserve">Protective cell funds </t>
  </si>
  <si>
    <t>Non-listed equity instruments designated at fair value through OCI (Globacap)</t>
  </si>
  <si>
    <t xml:space="preserve">Stock Exchange Nominees (Pty) Ltd – at fair value through OCI </t>
  </si>
  <si>
    <t xml:space="preserve">Bonds – Reserve Portfolio – measured at fair value through OCI </t>
  </si>
  <si>
    <t xml:space="preserve">Fair value through profit and loss equity instruments held by JIS </t>
  </si>
  <si>
    <t>15.</t>
  </si>
  <si>
    <t>Trade receivables</t>
  </si>
  <si>
    <t>Interest receivable</t>
  </si>
  <si>
    <t>Prepaid expenses</t>
  </si>
  <si>
    <t>Expected credit losses</t>
  </si>
  <si>
    <t>The age analysis of trade receivables is as follows:</t>
  </si>
  <si>
    <t>Allowance for
impairment
losses</t>
  </si>
  <si>
    <t>At 31 December 2023:</t>
  </si>
  <si>
    <t xml:space="preserve">Fully performing: 0-30 days </t>
  </si>
  <si>
    <t xml:space="preserve">Past due: 31-90 days </t>
  </si>
  <si>
    <t>Past due: More than 90 days</t>
  </si>
  <si>
    <t>Fully performing: 0-30 days</t>
  </si>
  <si>
    <t>Past due: 31-90 days</t>
  </si>
  <si>
    <t xml:space="preserve">Past due: More than 90 days </t>
  </si>
  <si>
    <t xml:space="preserve">At 1 January </t>
  </si>
  <si>
    <t xml:space="preserve">Receivables written off during the year as uncollectable </t>
  </si>
  <si>
    <t>The expected credit loss per category is as follows:</t>
  </si>
  <si>
    <t>Ageing</t>
  </si>
  <si>
    <t>Default Rate</t>
  </si>
  <si>
    <t xml:space="preserve">
</t>
  </si>
  <si>
    <t>Over 120 days</t>
  </si>
  <si>
    <t>Equities</t>
  </si>
  <si>
    <t xml:space="preserve">Derivatives funds held by JSE Clear (Pty) Limited </t>
  </si>
  <si>
    <t>Collateral Deposits</t>
  </si>
  <si>
    <t>JSE Clear Derivatives Default Fund (Pty) Limited has established a default fund for neutralising losses in the event</t>
  </si>
  <si>
    <t>of clearing member default.</t>
  </si>
  <si>
    <t>Cash and cash equivalents comprises:</t>
  </si>
  <si>
    <t xml:space="preserve">The initial collateral deposits required from clearing members are managed and invested in terms of the JSE Rules. </t>
  </si>
  <si>
    <t>JSE Clear Derivatives Default Fund (Pty) Limited members’ contributions</t>
  </si>
  <si>
    <t>JSE Clear Derivatives Default Fund (Pty) Limited</t>
  </si>
  <si>
    <t>Cash and cash equivalents</t>
  </si>
  <si>
    <t xml:space="preserve">17. </t>
  </si>
  <si>
    <t>Bank balances</t>
  </si>
  <si>
    <t xml:space="preserve">Term deposits </t>
  </si>
  <si>
    <t xml:space="preserve">Total cash and cash equivalents </t>
  </si>
  <si>
    <t>Total assets</t>
  </si>
  <si>
    <t>Intangible assets</t>
  </si>
  <si>
    <t>19.</t>
  </si>
  <si>
    <t>Authorised stated capital</t>
  </si>
  <si>
    <t>Actual number of shares in issue</t>
  </si>
  <si>
    <t>Stated capital (net of treasury shares)</t>
  </si>
  <si>
    <t>Balance at 31 December</t>
  </si>
  <si>
    <t>Stated capital</t>
  </si>
  <si>
    <t>Stated capital and reserves</t>
  </si>
  <si>
    <t>Non-distributable reserves</t>
  </si>
  <si>
    <t>Retained earnings</t>
  </si>
  <si>
    <t xml:space="preserve">Non-distributable reserves made up as follows: </t>
  </si>
  <si>
    <t>Accumulated dividends paid to JEF Trust</t>
  </si>
  <si>
    <t>Fines – listed companies</t>
  </si>
  <si>
    <t xml:space="preserve">JEF Trust reserve </t>
  </si>
  <si>
    <t xml:space="preserve">– JSE Derivatives Fidelity Fund Trust </t>
  </si>
  <si>
    <t>– JSE Guarantee Fund Trust</t>
  </si>
  <si>
    <t>– South African Government bonds reserve</t>
  </si>
  <si>
    <t xml:space="preserve">– JSE Debt Guarantee Fund Trust </t>
  </si>
  <si>
    <t xml:space="preserve">– JSE Guarantee Fund Trust </t>
  </si>
  <si>
    <t>Dividends declared and paid</t>
  </si>
  <si>
    <t>Employee Benefits</t>
  </si>
  <si>
    <t>Non-current liabilities</t>
  </si>
  <si>
    <t xml:space="preserve">Current Liabilities </t>
  </si>
  <si>
    <t>Cash-settled liability</t>
  </si>
  <si>
    <t>Discretionary bonus and bursary scheme</t>
  </si>
  <si>
    <t xml:space="preserve">Leave pay accrual </t>
  </si>
  <si>
    <t xml:space="preserve">Cash-settled liability </t>
  </si>
  <si>
    <t xml:space="preserve">Notes </t>
  </si>
  <si>
    <t>Total cash value of award approved by Board</t>
  </si>
  <si>
    <t>shares</t>
  </si>
  <si>
    <t>Corporate 
performance
shares</t>
  </si>
  <si>
    <t>Grant date</t>
  </si>
  <si>
    <t xml:space="preserve">Share price at grant date (rands per share) </t>
  </si>
  <si>
    <t xml:space="preserve">Total number of shares granted </t>
  </si>
  <si>
    <t>Dividend yield (%)</t>
  </si>
  <si>
    <t>Vesting profile:</t>
  </si>
  <si>
    <t>Tranche 2 shares outstanding</t>
  </si>
  <si>
    <t>Forfeited by leavers to date</t>
  </si>
  <si>
    <t>Tranche 2 shares forfeited for missing performance targets</t>
  </si>
  <si>
    <t xml:space="preserve">50% of the shares awarded vest on 1 March 2023 (Tranche 1) </t>
  </si>
  <si>
    <t>50% of the shares awarded vest on 1 March 2024 (Tranche 2)</t>
  </si>
  <si>
    <t xml:space="preserve">50% of the shares awarded vest on 1 March 2024 (Tranche 1) </t>
  </si>
  <si>
    <t>50% of the shares awarded vest on 1 March 2025 (Tranche 2)</t>
  </si>
  <si>
    <t>50% of the shares awarded vest on 1 March 2026 (Tranche 2)</t>
  </si>
  <si>
    <t xml:space="preserve">50% of the shares awarded vest on 1 March 2025 (Tranche 1) </t>
  </si>
  <si>
    <t>Senior management award</t>
  </si>
  <si>
    <t>Executive Committee award</t>
  </si>
  <si>
    <t>50% of the shares awarded vest on 1 March 2027 (Tranche 2)</t>
  </si>
  <si>
    <t>The shares forfeited by leavers to date are Nil (Tranche 1 and Tranche 2). The total shares outstanding at year end are 486 352.</t>
  </si>
  <si>
    <t xml:space="preserve">50% of the shares awarded vest on 1 March 2026 (Tranche 1) </t>
  </si>
  <si>
    <t>Allocation #6 (granted in March 2023)</t>
  </si>
  <si>
    <t>Allocation #5 (granted in March 2022)</t>
  </si>
  <si>
    <t>Allocation #4 (granted in March 2021)</t>
  </si>
  <si>
    <t>Allocation #3 (granted in March 2020)</t>
  </si>
  <si>
    <t>Allocation #2 (granted in March 2019)</t>
  </si>
  <si>
    <t>Deferred tax assets and liabilities are attributable to the following:</t>
  </si>
  <si>
    <t xml:space="preserve">Fixed assets </t>
  </si>
  <si>
    <t xml:space="preserve">Allowance for impairment losses </t>
  </si>
  <si>
    <t>Prepayments</t>
  </si>
  <si>
    <t xml:space="preserve">Cash restraint payments </t>
  </si>
  <si>
    <t>Fair value adjustment through OCI – Government bonds</t>
  </si>
  <si>
    <t>Fair Value adjustment P&amp;L – Globacap</t>
  </si>
  <si>
    <t xml:space="preserve">Loan to the JSE Empowerment Fund Trust </t>
  </si>
  <si>
    <t xml:space="preserve">Income received in advance </t>
  </si>
  <si>
    <t>Balance</t>
  </si>
  <si>
    <t>1 January</t>
  </si>
  <si>
    <t>Recognised</t>
  </si>
  <si>
    <t>loss</t>
  </si>
  <si>
    <t>in profit loss</t>
  </si>
  <si>
    <t>31 December</t>
  </si>
  <si>
    <t xml:space="preserve">Recognised </t>
  </si>
  <si>
    <t xml:space="preserve">in profit or </t>
  </si>
  <si>
    <t>in OCI</t>
  </si>
  <si>
    <t>21.</t>
  </si>
  <si>
    <t>Fixed assets</t>
  </si>
  <si>
    <t>Allowance for impairment losses</t>
  </si>
  <si>
    <t xml:space="preserve">Prepayments </t>
  </si>
  <si>
    <t xml:space="preserve">Fair value adjustment through OCI – Globacap investment </t>
  </si>
  <si>
    <t>Fair Value adjustment through P&amp;L – Globacap</t>
  </si>
  <si>
    <t>Income received in advance</t>
  </si>
  <si>
    <t xml:space="preserve">Operating lease asset </t>
  </si>
  <si>
    <t>Loan to the JSE Empowerment Fund Trust</t>
  </si>
  <si>
    <t xml:space="preserve">Fair Value adjustment through OCI – Globacap </t>
  </si>
  <si>
    <t>Employee benefits</t>
  </si>
  <si>
    <t xml:space="preserve">Fair Value adjustment through P&amp;L – Globacap </t>
  </si>
  <si>
    <t>22.</t>
  </si>
  <si>
    <t>Trade and Other payables</t>
  </si>
  <si>
    <t>Receipts in advance</t>
  </si>
  <si>
    <t>Interest payable</t>
  </si>
  <si>
    <t>Cash generated by operations</t>
  </si>
  <si>
    <t>Adjusted for non-cash items:</t>
  </si>
  <si>
    <t>Adjusted for amounts presented separately:</t>
  </si>
  <si>
    <t>Changes in:</t>
  </si>
  <si>
    <t>23.</t>
  </si>
  <si>
    <t>Notes to the statement of cash flows</t>
  </si>
  <si>
    <t>Profit before tax</t>
  </si>
  <si>
    <t xml:space="preserve">– Non cash items in respect of intangible assets written off </t>
  </si>
  <si>
    <t>– Non cash items in respect of property plant and equipment written off</t>
  </si>
  <si>
    <t xml:space="preserve">– JSE LTIS 2018 – Share based payment expense </t>
  </si>
  <si>
    <t xml:space="preserve">– Share of profit of equity-accounted investees </t>
  </si>
  <si>
    <t>– Effects of amortisation on the bonds</t>
  </si>
  <si>
    <t xml:space="preserve">– Finance costs (note 6.3 and 7.4) </t>
  </si>
  <si>
    <t xml:space="preserve">– Finance income (Note 6.3 and 7.3) </t>
  </si>
  <si>
    <t xml:space="preserve">Surplus from operations </t>
  </si>
  <si>
    <t>Taxation paid</t>
  </si>
  <si>
    <t xml:space="preserve">Taxation payable at beginning of year </t>
  </si>
  <si>
    <t xml:space="preserve">Taxation expense </t>
  </si>
  <si>
    <t>Finance Income</t>
  </si>
  <si>
    <t>Total finance income received</t>
  </si>
  <si>
    <t>Finance Costs</t>
  </si>
  <si>
    <t>Total cash finance costs paid</t>
  </si>
  <si>
    <t>Finance income receivable at beginning of year</t>
  </si>
  <si>
    <t>Finance income receivable at year end</t>
  </si>
  <si>
    <t xml:space="preserve">Movement in interest capitalised to other investments </t>
  </si>
  <si>
    <t xml:space="preserve">Finance costs payable at beginning of year </t>
  </si>
  <si>
    <t xml:space="preserve">Finance costs payable at year end </t>
  </si>
  <si>
    <t>24.</t>
  </si>
  <si>
    <t>Directors' and executives'</t>
  </si>
  <si>
    <t>renumeration</t>
  </si>
  <si>
    <t>Executive directors -</t>
  </si>
  <si>
    <t>Current year remumeration</t>
  </si>
  <si>
    <t xml:space="preserve">L Fourie </t>
  </si>
  <si>
    <t>CFO</t>
  </si>
  <si>
    <t>CEO</t>
  </si>
  <si>
    <t>Basic</t>
  </si>
  <si>
    <t xml:space="preserve">Defined </t>
  </si>
  <si>
    <t>Medical</t>
  </si>
  <si>
    <t>and other</t>
  </si>
  <si>
    <t>pay</t>
  </si>
  <si>
    <t>Discretionary</t>
  </si>
  <si>
    <t>annual</t>
  </si>
  <si>
    <t>incentives</t>
  </si>
  <si>
    <t>current</t>
  </si>
  <si>
    <t>year</t>
  </si>
  <si>
    <t>long-term</t>
  </si>
  <si>
    <t>benefits</t>
  </si>
  <si>
    <t>the LTIS</t>
  </si>
  <si>
    <t>granted in</t>
  </si>
  <si>
    <t>number of</t>
  </si>
  <si>
    <t>Other key executives -</t>
  </si>
  <si>
    <t>Current year renumeration</t>
  </si>
  <si>
    <t xml:space="preserve">A Greenwood </t>
  </si>
  <si>
    <t>Chief Information Officer</t>
  </si>
  <si>
    <t xml:space="preserve">VSM Lee </t>
  </si>
  <si>
    <t xml:space="preserve">I Monale </t>
  </si>
  <si>
    <t xml:space="preserve">Chief Operating Officer </t>
  </si>
  <si>
    <t xml:space="preserve">MH Randall </t>
  </si>
  <si>
    <t xml:space="preserve">VJ Reddy </t>
  </si>
  <si>
    <t xml:space="preserve">Chief Information Officer </t>
  </si>
  <si>
    <t>Chief Operating Officer</t>
  </si>
  <si>
    <t>Chairman of Group SRO Oversight Committee</t>
  </si>
  <si>
    <t xml:space="preserve">MS Cleary </t>
  </si>
  <si>
    <t>Non-Executive director</t>
  </si>
  <si>
    <t xml:space="preserve">Chairman of the Group Remuneration Committee </t>
  </si>
  <si>
    <t xml:space="preserve">SP Kana </t>
  </si>
  <si>
    <t>Lead Independent Director; Chairman of the Group Audit Committee; Chairman of the Group Sustainability Committee</t>
  </si>
  <si>
    <t xml:space="preserve">BJ Kruger </t>
  </si>
  <si>
    <t>Chairman of the Group Deals Committee</t>
  </si>
  <si>
    <t>Chairman of Group Risk Management Committee</t>
  </si>
  <si>
    <t>Chairman of the Board</t>
  </si>
  <si>
    <t>Board</t>
  </si>
  <si>
    <t>member</t>
  </si>
  <si>
    <t>fees</t>
  </si>
  <si>
    <t>Committee</t>
  </si>
  <si>
    <t>Total company</t>
  </si>
  <si>
    <t xml:space="preserve">Chairman of Group SRO Oversight Committee </t>
  </si>
  <si>
    <t>MS Cleary</t>
  </si>
  <si>
    <t>The following amounts are recognised in the statement of comprehensive income for the period ending</t>
  </si>
  <si>
    <t>Changes in liabilities arising from financing activities</t>
  </si>
  <si>
    <t>There is no material impact on other comprehensive income or the basic and diluted earnings per share.</t>
  </si>
  <si>
    <t>The table below refers to the payments of future lease agreements.</t>
  </si>
  <si>
    <t>Discounted payments</t>
  </si>
  <si>
    <t>Undiscounted payments</t>
  </si>
  <si>
    <t>Depreciation</t>
  </si>
  <si>
    <t xml:space="preserve">Finance cost </t>
  </si>
  <si>
    <t xml:space="preserve">Impact on profit for the year </t>
  </si>
  <si>
    <t>Loan repayments for the year</t>
  </si>
  <si>
    <t xml:space="preserve">Interest charges for the year </t>
  </si>
  <si>
    <t xml:space="preserve">Not later than one year </t>
  </si>
  <si>
    <t>Between one and five years</t>
  </si>
  <si>
    <t>USD</t>
  </si>
  <si>
    <t>GBP</t>
  </si>
  <si>
    <t>EUR</t>
  </si>
  <si>
    <t>Net exposure</t>
  </si>
  <si>
    <t xml:space="preserve">Financial assets </t>
  </si>
  <si>
    <t>Financial liabilities</t>
  </si>
  <si>
    <t>Trade payables</t>
  </si>
  <si>
    <t xml:space="preserve">Net exposure </t>
  </si>
  <si>
    <t xml:space="preserve">Trade payables </t>
  </si>
  <si>
    <t>Profit or loss</t>
  </si>
  <si>
    <t>OCI</t>
  </si>
  <si>
    <t>Net impact</t>
  </si>
  <si>
    <t xml:space="preserve">Fixed rate </t>
  </si>
  <si>
    <t>Floating rate</t>
  </si>
  <si>
    <t xml:space="preserve">JSE Clear Derivatives Default Fund collateral deposit </t>
  </si>
  <si>
    <t>Margin and collateral deposits</t>
  </si>
  <si>
    <t>Liabilities</t>
  </si>
  <si>
    <t xml:space="preserve">JSE Clear Derivatives Default Fund contributions </t>
  </si>
  <si>
    <t xml:space="preserve">Assets </t>
  </si>
  <si>
    <t>JSE Clear Derivatives Default Fund collateral deposit</t>
  </si>
  <si>
    <t xml:space="preserve">Margin and collateral deposits </t>
  </si>
  <si>
    <t>Floating-rate instruments: -100 bps</t>
  </si>
  <si>
    <t>Floating-rate instruments: +100 bps</t>
  </si>
  <si>
    <t>Up to</t>
  </si>
  <si>
    <t>3 months</t>
  </si>
  <si>
    <t>3 to</t>
  </si>
  <si>
    <t xml:space="preserve">12 months </t>
  </si>
  <si>
    <t>1 to</t>
  </si>
  <si>
    <t>5 years</t>
  </si>
  <si>
    <t>More than</t>
  </si>
  <si>
    <t xml:space="preserve">5 years </t>
  </si>
  <si>
    <t>No stated</t>
  </si>
  <si>
    <t>contractual</t>
  </si>
  <si>
    <t>maturity</t>
  </si>
  <si>
    <t>Trade and other receivables (excluding</t>
  </si>
  <si>
    <t>Other investments</t>
  </si>
  <si>
    <t>payments in advance)</t>
  </si>
  <si>
    <t xml:space="preserve">Interest receivable </t>
  </si>
  <si>
    <t xml:space="preserve">Financial liabilities </t>
  </si>
  <si>
    <t xml:space="preserve">Lease liabilities </t>
  </si>
  <si>
    <t xml:space="preserve">Interest payable </t>
  </si>
  <si>
    <t>Level 1</t>
  </si>
  <si>
    <t>Level 2</t>
  </si>
  <si>
    <t>Level 3</t>
  </si>
  <si>
    <t>December 2023</t>
  </si>
  <si>
    <t xml:space="preserve">– Debt securities (financial instruments measured at fair value through OCI) </t>
  </si>
  <si>
    <t xml:space="preserve">– Non-listed equity instruments designated at fair value through OCI </t>
  </si>
  <si>
    <t>– Debt securities (financial instruments measured at fair value through OCI)</t>
  </si>
  <si>
    <t>Ordinary</t>
  </si>
  <si>
    <t>Globacap</t>
  </si>
  <si>
    <t>Globacap equity investment reconciliation</t>
  </si>
  <si>
    <t>Closing balance 31 December 2023</t>
  </si>
  <si>
    <t>Director</t>
  </si>
  <si>
    <t>Status of Director</t>
  </si>
  <si>
    <t>Share register</t>
  </si>
  <si>
    <t xml:space="preserve">LTIS 2018 Trust and </t>
  </si>
  <si>
    <t>% of issued</t>
  </si>
  <si>
    <t>share capital</t>
  </si>
  <si>
    <t>Executive</t>
  </si>
  <si>
    <t>Independent non-executive</t>
  </si>
  <si>
    <t xml:space="preserve">MS Cleary  </t>
  </si>
  <si>
    <t>BJ Kruger</t>
  </si>
  <si>
    <t>Value of</t>
  </si>
  <si>
    <t>transaction</t>
  </si>
  <si>
    <t>Rands</t>
  </si>
  <si>
    <t>Number of</t>
  </si>
  <si>
    <t>LTIS 2018</t>
  </si>
  <si>
    <t>shares sold</t>
  </si>
  <si>
    <t>ordinary shares</t>
  </si>
  <si>
    <t>awarded</t>
  </si>
  <si>
    <t xml:space="preserve">Name </t>
  </si>
  <si>
    <t>Status</t>
  </si>
  <si>
    <t xml:space="preserve">CEO &amp; executive director </t>
  </si>
  <si>
    <t xml:space="preserve">F Suliman </t>
  </si>
  <si>
    <t xml:space="preserve">CFO &amp; executive director </t>
  </si>
  <si>
    <t xml:space="preserve">Prescribed Officer </t>
  </si>
  <si>
    <t xml:space="preserve">V Lee </t>
  </si>
  <si>
    <t xml:space="preserve">I Monale  </t>
  </si>
  <si>
    <t>Prescribed Officer</t>
  </si>
  <si>
    <t xml:space="preserve">Q Mthembu </t>
  </si>
  <si>
    <t xml:space="preserve">M Randall </t>
  </si>
  <si>
    <t xml:space="preserve">V Reddy </t>
  </si>
  <si>
    <t xml:space="preserve">T Tsoaleli </t>
  </si>
  <si>
    <t xml:space="preserve">G Brookes  </t>
  </si>
  <si>
    <t>Group company secretary</t>
  </si>
  <si>
    <t>-</t>
  </si>
  <si>
    <t>Net margin and collateral deposit interest expense</t>
  </si>
  <si>
    <t>10.3/6</t>
  </si>
  <si>
    <t>11.3/6</t>
  </si>
  <si>
    <t>Treasury shares – sales</t>
  </si>
  <si>
    <t xml:space="preserve">Total finance income </t>
  </si>
  <si>
    <t>Diluted headline earnings per share (cents)</t>
  </si>
  <si>
    <t>*</t>
  </si>
  <si>
    <t>Trade and other receivables</t>
  </si>
  <si>
    <t>Tranche 1 shares outstanding</t>
  </si>
  <si>
    <t>1 March 2022</t>
  </si>
  <si>
    <t>1 March 2023</t>
  </si>
  <si>
    <t>R0.5m</t>
  </si>
  <si>
    <t>R8.3m</t>
  </si>
  <si>
    <t>in profit or</t>
  </si>
  <si>
    <t>Transfer of qualifying deductible expenses related to Fines -</t>
  </si>
  <si>
    <t>Treasury shares –  sales</t>
  </si>
  <si>
    <t>Interest income earned on margin and collateral deposits</t>
  </si>
  <si>
    <t>Interest expense on margin and collateral deposits</t>
  </si>
  <si>
    <t>equity interest</t>
  </si>
  <si>
    <t>GA Brookes (Group Company Secretary)</t>
  </si>
  <si>
    <t>Direct beneficial</t>
  </si>
  <si>
    <t>(own name)</t>
  </si>
  <si>
    <r>
      <t>L Fourie (CEO)</t>
    </r>
    <r>
      <rPr>
        <vertAlign val="superscript"/>
        <sz val="11"/>
        <color rgb="FF504646"/>
        <rFont val="Calibri"/>
        <family val="2"/>
      </rPr>
      <t>1</t>
    </r>
    <r>
      <rPr>
        <sz val="11"/>
        <color rgb="FF504646"/>
        <rFont val="Calibri"/>
        <family val="2"/>
      </rPr>
      <t xml:space="preserve"> </t>
    </r>
  </si>
  <si>
    <r>
      <t>F Suliman (CFO)</t>
    </r>
    <r>
      <rPr>
        <vertAlign val="superscript"/>
        <sz val="11"/>
        <color rgb="FF504646"/>
        <rFont val="Calibri"/>
        <family val="2"/>
      </rPr>
      <t>1</t>
    </r>
    <r>
      <rPr>
        <sz val="11"/>
        <color rgb="FF504646"/>
        <rFont val="Calibri"/>
        <family val="2"/>
      </rPr>
      <t xml:space="preserve"> </t>
    </r>
  </si>
  <si>
    <r>
      <t>other: Unvested</t>
    </r>
    <r>
      <rPr>
        <vertAlign val="superscript"/>
        <sz val="11"/>
        <color rgb="FF504646"/>
        <rFont val="Calibri"/>
        <family val="2"/>
      </rPr>
      <t>1</t>
    </r>
  </si>
  <si>
    <t>20.1/3</t>
  </si>
  <si>
    <r>
      <t>Distribution from the JSE Debt Guarantee Fund Trust</t>
    </r>
    <r>
      <rPr>
        <vertAlign val="superscript"/>
        <sz val="11"/>
        <color rgb="FF504646"/>
        <rFont val="Calibri"/>
        <family val="2"/>
      </rPr>
      <t>1</t>
    </r>
  </si>
  <si>
    <r>
      <t>Treasury shares – acquisitions</t>
    </r>
    <r>
      <rPr>
        <vertAlign val="superscript"/>
        <sz val="11"/>
        <color rgb="FF504646"/>
        <rFont val="Calibri"/>
        <family val="2"/>
      </rPr>
      <t>4</t>
    </r>
    <r>
      <rPr>
        <sz val="11"/>
        <color rgb="FF504646"/>
        <rFont val="Calibri"/>
        <family val="2"/>
      </rPr>
      <t xml:space="preserve"> </t>
    </r>
  </si>
  <si>
    <r>
      <t>shares</t>
    </r>
    <r>
      <rPr>
        <vertAlign val="superscript"/>
        <sz val="11"/>
        <color rgb="FF504646"/>
        <rFont val="Calibri"/>
        <family val="2"/>
      </rPr>
      <t>3</t>
    </r>
  </si>
  <si>
    <r>
      <t>reserve</t>
    </r>
    <r>
      <rPr>
        <vertAlign val="superscript"/>
        <sz val="11"/>
        <color rgb="FF504646"/>
        <rFont val="Calibri"/>
        <family val="2"/>
      </rPr>
      <t>2</t>
    </r>
  </si>
  <si>
    <t>reserves</t>
  </si>
  <si>
    <t>earnings</t>
  </si>
  <si>
    <t>equity</t>
  </si>
  <si>
    <r>
      <t>reserve</t>
    </r>
    <r>
      <rPr>
        <b/>
        <vertAlign val="superscript"/>
        <sz val="11"/>
        <rFont val="Calibri"/>
        <family val="2"/>
      </rPr>
      <t>2</t>
    </r>
  </si>
  <si>
    <t>Balance at 1 January 2024</t>
  </si>
  <si>
    <t xml:space="preserve">LTIS 2018 Allocation 3 shares vested </t>
  </si>
  <si>
    <t xml:space="preserve">LTIS 2018 Allocation 4 shares vested </t>
  </si>
  <si>
    <r>
      <t>Treasury shares – acquisitions</t>
    </r>
    <r>
      <rPr>
        <vertAlign val="superscript"/>
        <sz val="11"/>
        <color rgb="FF504646"/>
        <rFont val="Calibri"/>
        <family val="2"/>
      </rPr>
      <t>4</t>
    </r>
  </si>
  <si>
    <t>Balance at 31 December 2024</t>
  </si>
  <si>
    <r>
      <t>shares</t>
    </r>
    <r>
      <rPr>
        <b/>
        <vertAlign val="superscript"/>
        <sz val="11"/>
        <rFont val="Calibri"/>
        <family val="2"/>
      </rPr>
      <t>3</t>
    </r>
  </si>
  <si>
    <r>
      <t>shares</t>
    </r>
    <r>
      <rPr>
        <vertAlign val="superscript"/>
        <sz val="11"/>
        <color rgb="FF504646"/>
        <rFont val="Calibri"/>
        <family val="2"/>
      </rPr>
      <t>1</t>
    </r>
  </si>
  <si>
    <t>Fair value</t>
  </si>
  <si>
    <t>R'00</t>
  </si>
  <si>
    <t>LTIS 2018 Allocation 3 - shares vested</t>
  </si>
  <si>
    <r>
      <t>Treasury shares – acquisitions</t>
    </r>
    <r>
      <rPr>
        <vertAlign val="superscript"/>
        <sz val="11"/>
        <color rgb="FF504646"/>
        <rFont val="Calibri"/>
        <family val="2"/>
      </rPr>
      <t>3</t>
    </r>
  </si>
  <si>
    <t>LTIS 2018 Allocation 3 shares vested</t>
  </si>
  <si>
    <t>LTIS 2018 Allocation 4 shares vested</t>
  </si>
  <si>
    <t>19.5</t>
  </si>
  <si>
    <t>18.4</t>
  </si>
  <si>
    <t>Net (decrease)/increase in cash and cash equivalents</t>
  </si>
  <si>
    <t>Cash and cash equivalents at 31 December 2024</t>
  </si>
  <si>
    <t>Proceeds from disposal of intangible asset</t>
  </si>
  <si>
    <t>JSE Investor Service fees</t>
  </si>
  <si>
    <r>
      <t>Primary market fees</t>
    </r>
    <r>
      <rPr>
        <vertAlign val="superscript"/>
        <sz val="12"/>
        <color rgb="FF504646"/>
        <rFont val="Calibri"/>
        <family val="2"/>
      </rPr>
      <t>1</t>
    </r>
  </si>
  <si>
    <r>
      <t>SME development revenue</t>
    </r>
    <r>
      <rPr>
        <vertAlign val="superscript"/>
        <sz val="12"/>
        <color rgb="FF504646"/>
        <rFont val="Calibri"/>
        <family val="2"/>
      </rPr>
      <t>4</t>
    </r>
  </si>
  <si>
    <r>
      <t>Total revenue excluding Strate ad valorem fees – cash equities and bonds</t>
    </r>
    <r>
      <rPr>
        <vertAlign val="superscript"/>
        <sz val="12"/>
        <color rgb="FF504646"/>
        <rFont val="Calibri"/>
        <family val="2"/>
      </rPr>
      <t>2</t>
    </r>
  </si>
  <si>
    <t>JSE Clear revenue</t>
  </si>
  <si>
    <r>
      <t xml:space="preserve">Revenue and other income </t>
    </r>
    <r>
      <rPr>
        <i/>
        <sz val="16"/>
        <color theme="1"/>
        <rFont val="Calibri"/>
        <family val="2"/>
      </rPr>
      <t>continued</t>
    </r>
  </si>
  <si>
    <t>– Dividend income recognised on investments derecognised during the reporting period</t>
  </si>
  <si>
    <t>Net foreign exchange profit/(loss)</t>
  </si>
  <si>
    <t xml:space="preserve">Fair value pofit/(loss) on sale of bonds (reclassified from OCI) </t>
  </si>
  <si>
    <r>
      <t>Rental income</t>
    </r>
    <r>
      <rPr>
        <vertAlign val="superscript"/>
        <sz val="12"/>
        <color rgb="FF504646"/>
        <rFont val="Calibri"/>
        <family val="2"/>
      </rPr>
      <t>1</t>
    </r>
  </si>
  <si>
    <r>
      <t>VAT recovery</t>
    </r>
    <r>
      <rPr>
        <vertAlign val="superscript"/>
        <sz val="12"/>
        <color rgb="FF504646"/>
        <rFont val="Calibri"/>
        <family val="2"/>
      </rPr>
      <t>2</t>
    </r>
  </si>
  <si>
    <t>Commitment fee recovery</t>
  </si>
  <si>
    <t>Margin and collateral interest income and interest expense</t>
  </si>
  <si>
    <r>
      <t>– Non-executive directors</t>
    </r>
    <r>
      <rPr>
        <vertAlign val="superscript"/>
        <sz val="11"/>
        <color rgb="FF504646"/>
        <rFont val="Calibri"/>
        <family val="2"/>
      </rPr>
      <t>1</t>
    </r>
  </si>
  <si>
    <r>
      <t>Long-term incentive scheme</t>
    </r>
    <r>
      <rPr>
        <vertAlign val="superscript"/>
        <sz val="11"/>
        <color rgb="FF504646"/>
        <rFont val="Calibri"/>
        <family val="2"/>
      </rPr>
      <t>2</t>
    </r>
  </si>
  <si>
    <t>– JSE LTIS 2018</t>
  </si>
  <si>
    <r>
      <t xml:space="preserve">Profit before taxation comprises: </t>
    </r>
    <r>
      <rPr>
        <i/>
        <sz val="16"/>
        <color theme="1"/>
        <rFont val="Calibri"/>
        <family val="2"/>
      </rPr>
      <t>continued</t>
    </r>
  </si>
  <si>
    <t>Amortisation of intangible assets</t>
  </si>
  <si>
    <t>Write off/Impairment of PPE</t>
  </si>
  <si>
    <t>Professional fees</t>
  </si>
  <si>
    <t>Marketing and promotional expenses</t>
  </si>
  <si>
    <t>Premises and facility costs</t>
  </si>
  <si>
    <r>
      <t>Finance income earned from debt instruments at amortised cost</t>
    </r>
    <r>
      <rPr>
        <vertAlign val="superscript"/>
        <sz val="11"/>
        <color rgb="FF504646"/>
        <rFont val="Calibri"/>
        <family val="2"/>
      </rPr>
      <t>1</t>
    </r>
  </si>
  <si>
    <r>
      <t>Finance cost other</t>
    </r>
    <r>
      <rPr>
        <vertAlign val="superscript"/>
        <sz val="11"/>
        <color rgb="FF504646"/>
        <rFont val="Calibri"/>
        <family val="2"/>
      </rPr>
      <t>2</t>
    </r>
  </si>
  <si>
    <r>
      <t>– Leasehold improvements</t>
    </r>
    <r>
      <rPr>
        <vertAlign val="superscript"/>
        <sz val="11"/>
        <color rgb="FF504646"/>
        <rFont val="Calibri"/>
        <family val="2"/>
      </rPr>
      <t>1</t>
    </r>
  </si>
  <si>
    <r>
      <t>Other expenses</t>
    </r>
    <r>
      <rPr>
        <vertAlign val="superscript"/>
        <sz val="11"/>
        <color rgb="FF504646"/>
        <rFont val="Calibri"/>
        <family val="2"/>
      </rPr>
      <t>2</t>
    </r>
  </si>
  <si>
    <r>
      <t>Regulatory and other compliance costs</t>
    </r>
    <r>
      <rPr>
        <vertAlign val="superscript"/>
        <sz val="11"/>
        <color rgb="FF504646"/>
        <rFont val="Calibri"/>
        <family val="2"/>
      </rPr>
      <t>4</t>
    </r>
  </si>
  <si>
    <r>
      <t>Staff training and membership fees</t>
    </r>
    <r>
      <rPr>
        <vertAlign val="superscript"/>
        <sz val="11"/>
        <color rgb="FF504646"/>
        <rFont val="Calibri"/>
        <family val="2"/>
      </rPr>
      <t>4</t>
    </r>
  </si>
  <si>
    <t>– Reversal of deductible temporary differences</t>
  </si>
  <si>
    <r>
      <t>– Non-taxable income</t>
    </r>
    <r>
      <rPr>
        <vertAlign val="superscript"/>
        <sz val="11"/>
        <color rgb="FF504646"/>
        <rFont val="Calibri"/>
        <family val="2"/>
      </rPr>
      <t>1</t>
    </r>
  </si>
  <si>
    <r>
      <t>– Adjustment for prior periods</t>
    </r>
    <r>
      <rPr>
        <vertAlign val="superscript"/>
        <sz val="11"/>
        <color rgb="FF504646"/>
        <rFont val="Calibri"/>
        <family val="2"/>
      </rPr>
      <t>2</t>
    </r>
  </si>
  <si>
    <t>Current tax</t>
  </si>
  <si>
    <t>Deferred tax</t>
  </si>
  <si>
    <t>JSE Ventures (Pty) ltd</t>
  </si>
  <si>
    <t>JSE Empowerment Fund Trust</t>
  </si>
  <si>
    <t>Effect of shares repurchased and cancelled in the current year</t>
  </si>
  <si>
    <r>
      <t xml:space="preserve">Earnings and headline earnings per share </t>
    </r>
    <r>
      <rPr>
        <i/>
        <sz val="16"/>
        <color theme="1"/>
        <rFont val="Calibri"/>
        <family val="2"/>
      </rPr>
      <t>continued</t>
    </r>
  </si>
  <si>
    <t>Earnings and headline earnings per share</t>
  </si>
  <si>
    <t>Net of tax impact</t>
  </si>
  <si>
    <t>(Profit)/loss on disposal of property and equipment</t>
  </si>
  <si>
    <t>Reallocation</t>
  </si>
  <si>
    <t>Disposal</t>
  </si>
  <si>
    <t>At 31 December 2024</t>
  </si>
  <si>
    <t>10.6</t>
  </si>
  <si>
    <t>Depreciation charge for the year</t>
  </si>
  <si>
    <t>10.5</t>
  </si>
  <si>
    <t>10.4</t>
  </si>
  <si>
    <t>11.3</t>
  </si>
  <si>
    <t>11.2</t>
  </si>
  <si>
    <t>11.1</t>
  </si>
  <si>
    <t>Intangible Assets</t>
  </si>
  <si>
    <t>relationship</t>
  </si>
  <si>
    <t>Customer</t>
  </si>
  <si>
    <r>
      <t xml:space="preserve">Property and equipment </t>
    </r>
    <r>
      <rPr>
        <i/>
        <sz val="16"/>
        <color theme="1"/>
        <rFont val="Calibri"/>
        <family val="2"/>
      </rPr>
      <t>continued</t>
    </r>
  </si>
  <si>
    <t>Transfer (to)/from software under development</t>
  </si>
  <si>
    <t>Write off</t>
  </si>
  <si>
    <t>Derecognition</t>
  </si>
  <si>
    <r>
      <t>Intangible Assets</t>
    </r>
    <r>
      <rPr>
        <sz val="16"/>
        <color theme="1"/>
        <rFont val="Calibri"/>
        <family val="2"/>
      </rPr>
      <t xml:space="preserve"> </t>
    </r>
    <r>
      <rPr>
        <i/>
        <sz val="16"/>
        <color theme="1"/>
        <rFont val="Calibri"/>
        <family val="2"/>
      </rPr>
      <t>continued</t>
    </r>
    <r>
      <rPr>
        <sz val="16"/>
        <color theme="1"/>
        <rFont val="Calibri"/>
        <family val="2"/>
      </rPr>
      <t xml:space="preserve"> </t>
    </r>
  </si>
  <si>
    <r>
      <t>Disposable (intercompany)</t>
    </r>
    <r>
      <rPr>
        <vertAlign val="superscript"/>
        <sz val="11"/>
        <color rgb="FF504646"/>
        <rFont val="Calibri"/>
        <family val="2"/>
      </rPr>
      <t>1</t>
    </r>
  </si>
  <si>
    <t xml:space="preserve">Derecognition </t>
  </si>
  <si>
    <t xml:space="preserve">At 31 December 2023 </t>
  </si>
  <si>
    <t xml:space="preserve">Group </t>
  </si>
  <si>
    <t>- Trust Capital</t>
  </si>
  <si>
    <t xml:space="preserve">JSE LTIS 2018 Trust </t>
  </si>
  <si>
    <t>13.1.6</t>
  </si>
  <si>
    <t xml:space="preserve">JSE LTIS 2010 Trust </t>
  </si>
  <si>
    <t>13.1.5</t>
  </si>
  <si>
    <t xml:space="preserve">– 1 ordinary share of R1 each </t>
  </si>
  <si>
    <t>Nautilus MAP Holdings (Pty) Limited</t>
  </si>
  <si>
    <t>13.1.4</t>
  </si>
  <si>
    <t>has control over the operating and decision-making activities of JSE Trustees (Pty) Limited</t>
  </si>
  <si>
    <t>The Group elected directors to hold shares in their capacity as nominees for the Exchange. The Exchange</t>
  </si>
  <si>
    <t xml:space="preserve">– Ordinary shares of R1 each </t>
  </si>
  <si>
    <t>13.1.3</t>
  </si>
  <si>
    <t>13.1.2</t>
  </si>
  <si>
    <t>Total Capital investment in JSE Clear (Pty) Limited</t>
  </si>
  <si>
    <t xml:space="preserve">– Capital contribution to facilitate LTIS </t>
  </si>
  <si>
    <t xml:space="preserve">– Ordinary shares at par value </t>
  </si>
  <si>
    <t>13.1.1</t>
  </si>
  <si>
    <t xml:space="preserve">Investments in subsidiaries </t>
  </si>
  <si>
    <t>Group and company</t>
  </si>
  <si>
    <t>Unlisted associated company</t>
  </si>
  <si>
    <t>Effective holding</t>
  </si>
  <si>
    <t>Number of shares held</t>
  </si>
  <si>
    <r>
      <t>JSE Clear (Pty) Limited</t>
    </r>
    <r>
      <rPr>
        <b/>
        <vertAlign val="superscript"/>
        <sz val="11"/>
        <rFont val="Calibri"/>
        <family val="2"/>
      </rPr>
      <t>1</t>
    </r>
  </si>
  <si>
    <t>Percentage holding</t>
  </si>
  <si>
    <t>Carrying value</t>
  </si>
  <si>
    <t>Strate (Pty) Limited is an authorised Central Securities Depositary (CSD) for the electronic settlement of cash equity, bond and money market instruments and a company
incorporated in South Africa which is its principal place of business. The Group does not exercise control over this entity. Strate acquired 100% holding in Trustlink (Pty) Ltd,
a swift bureau business, effective 1 January 2023. The transaction did not impact JSE’s effective holding of 44.55% and the classification of the investment as an associate.</t>
  </si>
  <si>
    <t>capital/trust</t>
  </si>
  <si>
    <r>
      <t xml:space="preserve">Investment in associate </t>
    </r>
    <r>
      <rPr>
        <i/>
        <sz val="16"/>
        <color theme="1"/>
        <rFont val="Calibri"/>
        <family val="2"/>
      </rPr>
      <t>continued</t>
    </r>
  </si>
  <si>
    <t>Subsidiaries - Company</t>
  </si>
  <si>
    <t>JSE Clear (Pty) Ltd holds 100% of the ordinary shares in JSE Clear derivative default fund (Pty) ltd</t>
  </si>
  <si>
    <t>Nautilus MAP Holdings (Pty) Limited holds 100% of the ordinary shares in Nautilus MAP RF (Pty) Limited and Nautilus MAP Operations (Pty) Limited. The entities were deregistered in the current year</t>
  </si>
  <si>
    <r>
      <t xml:space="preserve">Subsidiaries - Company </t>
    </r>
    <r>
      <rPr>
        <i/>
        <sz val="16"/>
        <rFont val="Calibri"/>
        <family val="2"/>
      </rPr>
      <t xml:space="preserve">continued </t>
    </r>
  </si>
  <si>
    <r>
      <t xml:space="preserve">Investments in subsidiaries </t>
    </r>
    <r>
      <rPr>
        <b/>
        <i/>
        <sz val="12"/>
        <color rgb="FF95C11F"/>
        <rFont val="Calibri"/>
        <family val="2"/>
      </rPr>
      <t>continued</t>
    </r>
  </si>
  <si>
    <t xml:space="preserve">13.1.7 </t>
  </si>
  <si>
    <t>13.1.8</t>
  </si>
  <si>
    <r>
      <t>JSE Private Placements (Pty) Ltd</t>
    </r>
    <r>
      <rPr>
        <b/>
        <vertAlign val="superscript"/>
        <sz val="11"/>
        <rFont val="Calibri"/>
        <family val="2"/>
      </rPr>
      <t>1</t>
    </r>
  </si>
  <si>
    <r>
      <t>JSE Ventures (Pty) Ltd</t>
    </r>
    <r>
      <rPr>
        <b/>
        <vertAlign val="superscript"/>
        <sz val="11"/>
        <rFont val="Calibri"/>
        <family val="2"/>
      </rPr>
      <t>2</t>
    </r>
  </si>
  <si>
    <t>JSE Investor Services CSDP (Pty) Limited</t>
  </si>
  <si>
    <t>JSE Ventures (Pty) Ltd</t>
  </si>
  <si>
    <r>
      <t>Bonds</t>
    </r>
    <r>
      <rPr>
        <vertAlign val="superscript"/>
        <sz val="11"/>
        <color rgb="FF504646"/>
        <rFont val="Calibri"/>
        <family val="2"/>
      </rPr>
      <t>1</t>
    </r>
  </si>
  <si>
    <r>
      <t>Aurik supplier development investment at amortised cost</t>
    </r>
    <r>
      <rPr>
        <vertAlign val="superscript"/>
        <sz val="11"/>
        <color rgb="FF504646"/>
        <rFont val="Calibri"/>
        <family val="2"/>
      </rPr>
      <t>2</t>
    </r>
  </si>
  <si>
    <r>
      <t>Other receivables</t>
    </r>
    <r>
      <rPr>
        <vertAlign val="superscript"/>
        <sz val="11"/>
        <color rgb="FF504646"/>
        <rFont val="Calibri"/>
        <family val="2"/>
      </rPr>
      <t>1</t>
    </r>
  </si>
  <si>
    <t>At 31 December 2024:</t>
  </si>
  <si>
    <t>Gross</t>
  </si>
  <si>
    <t xml:space="preserve">Current </t>
  </si>
  <si>
    <t xml:space="preserve">31 to 60 days </t>
  </si>
  <si>
    <t>61 to 90 days</t>
  </si>
  <si>
    <t xml:space="preserve">91 to 120 days </t>
  </si>
  <si>
    <t>At 31 December trade receivables allowance</t>
  </si>
  <si>
    <r>
      <t>Increase in impairment allowance (Other receivables)</t>
    </r>
    <r>
      <rPr>
        <vertAlign val="superscript"/>
        <sz val="11"/>
        <color rgb="FF504646"/>
        <rFont val="Calibri"/>
        <family val="2"/>
      </rPr>
      <t>1</t>
    </r>
  </si>
  <si>
    <t>Increase in allowance for impairment (trade receivables)</t>
  </si>
  <si>
    <t>At 31 December total provision</t>
  </si>
  <si>
    <t>The JSE acts as an agent in equity securities lending transactions necessary to facilitate electronic settlement of equity trades in the Strate environment. At 31 December 2024, interest-bearing collateral deposits of R0.2 million (2023: R0.7 million) have been lodged as security against securities lending transactions with a market value of Rnil million (2023: R0.2 million).</t>
  </si>
  <si>
    <t>18.</t>
  </si>
  <si>
    <t>Issues stated capital</t>
  </si>
  <si>
    <r>
      <t xml:space="preserve">Stated capital and reserves </t>
    </r>
    <r>
      <rPr>
        <i/>
        <sz val="16"/>
        <color theme="1"/>
        <rFont val="Calibri"/>
        <family val="2"/>
      </rPr>
      <t>continued</t>
    </r>
  </si>
  <si>
    <r>
      <t>Stated capital (net of treasury shares)</t>
    </r>
    <r>
      <rPr>
        <vertAlign val="superscript"/>
        <sz val="11"/>
        <color theme="1"/>
        <rFont val="Calibri"/>
        <family val="2"/>
      </rPr>
      <t xml:space="preserve">4 </t>
    </r>
  </si>
  <si>
    <r>
      <t>Fair value reserve</t>
    </r>
    <r>
      <rPr>
        <vertAlign val="superscript"/>
        <sz val="11"/>
        <color theme="1"/>
        <rFont val="Calibri"/>
        <family val="2"/>
      </rPr>
      <t>1</t>
    </r>
  </si>
  <si>
    <r>
      <t>Investor protection funds reserve</t>
    </r>
    <r>
      <rPr>
        <vertAlign val="superscript"/>
        <sz val="11"/>
        <color theme="1"/>
        <rFont val="Calibri"/>
        <family val="2"/>
      </rPr>
      <t>2</t>
    </r>
  </si>
  <si>
    <r>
      <t>Fair value reserve (Non-distributable reserves)</t>
    </r>
    <r>
      <rPr>
        <vertAlign val="superscript"/>
        <sz val="11"/>
        <color theme="1"/>
        <rFont val="Calibri"/>
        <family val="2"/>
      </rPr>
      <t xml:space="preserve">1 </t>
    </r>
  </si>
  <si>
    <r>
      <t>Investor protection funds reserve (accumulated income)</t>
    </r>
    <r>
      <rPr>
        <vertAlign val="superscript"/>
        <sz val="11"/>
        <color theme="1"/>
        <rFont val="Calibri"/>
        <family val="2"/>
      </rPr>
      <t>2</t>
    </r>
  </si>
  <si>
    <r>
      <t>Share based payment reserve</t>
    </r>
    <r>
      <rPr>
        <vertAlign val="superscript"/>
        <sz val="11"/>
        <color theme="1"/>
        <rFont val="Calibri"/>
        <family val="2"/>
      </rPr>
      <t>3</t>
    </r>
    <r>
      <rPr>
        <sz val="11"/>
        <color theme="1"/>
        <rFont val="Calibri"/>
        <family val="2"/>
      </rPr>
      <t xml:space="preserve"> </t>
    </r>
  </si>
  <si>
    <r>
      <t>Ordinary dividend of 784 cents (2023: 769 cents) per share</t>
    </r>
    <r>
      <rPr>
        <vertAlign val="superscript"/>
        <sz val="11"/>
        <color rgb="FF504646"/>
        <rFont val="Calibri"/>
        <family val="2"/>
      </rPr>
      <t>1</t>
    </r>
  </si>
  <si>
    <t>Total dividend of 784 cents (2023: 769 cents) on unallocated treasury shares</t>
  </si>
  <si>
    <r>
      <rPr>
        <i/>
        <vertAlign val="superscript"/>
        <sz val="11"/>
        <color rgb="FF504646"/>
        <rFont val="Calibri"/>
        <family val="2"/>
      </rPr>
      <t>1</t>
    </r>
    <r>
      <rPr>
        <i/>
        <sz val="11"/>
        <color rgb="FF504646"/>
        <rFont val="Calibri"/>
        <family val="2"/>
      </rPr>
      <t xml:space="preserve"> The dividend paid to the JSE Empowerment Fund amounting to R16.7 million (2023: R16.4 million) is eliminated at Group level.</t>
    </r>
  </si>
  <si>
    <t>Critical skills</t>
  </si>
  <si>
    <t>01 March 2020</t>
  </si>
  <si>
    <t>Tranche 2</t>
  </si>
  <si>
    <t>Corporate 
performance</t>
  </si>
  <si>
    <t>As at 31 December 2024, details of Tranche 2 were as follows:</t>
  </si>
  <si>
    <t>Original number of Tranche 2 shares awarded in March 2020</t>
  </si>
  <si>
    <t>Tranche 2 shares vested on 1 March 2024</t>
  </si>
  <si>
    <t>Executive committee award</t>
  </si>
  <si>
    <t>As at 31 December 2024, details of Tranche 1 were as follows:</t>
  </si>
  <si>
    <t>Original number of Tranche 1 shares awarded in March 2021</t>
  </si>
  <si>
    <t>Tranche 1 shares forfeited for missing performance targets</t>
  </si>
  <si>
    <t>Tranche 1 shares vested on 1 March 2024</t>
  </si>
  <si>
    <t>01 March 2021</t>
  </si>
  <si>
    <t>The shares forfeited by leavers to date are nil (Tranche 1 and Tranche 2). The total shares outstanding at period end are 534 968.</t>
  </si>
  <si>
    <t xml:space="preserve">50% of the shares awarded vest on 1 March 2027 (Tranche 1) </t>
  </si>
  <si>
    <t>50% of the shares awarded vest on 1 March 2028 (Tranche 2)</t>
  </si>
  <si>
    <t>1 March 2024</t>
  </si>
  <si>
    <t>Allocation #7 (granted in March 2024)</t>
  </si>
  <si>
    <t>Net</t>
  </si>
  <si>
    <t xml:space="preserve">Fair value adjustment OCI – Globacap investment  </t>
  </si>
  <si>
    <t>R1.7m</t>
  </si>
  <si>
    <t>R10.2m</t>
  </si>
  <si>
    <t>R11.6m</t>
  </si>
  <si>
    <t>R8.1m</t>
  </si>
  <si>
    <t>R36.6m</t>
  </si>
  <si>
    <t>R0.3m</t>
  </si>
  <si>
    <t>R3.2m</t>
  </si>
  <si>
    <t>R6.8m</t>
  </si>
  <si>
    <t>R9.2m</t>
  </si>
  <si>
    <t>R20.0m</t>
  </si>
  <si>
    <t>R1.5m</t>
  </si>
  <si>
    <t>R4.3m</t>
  </si>
  <si>
    <t>R7.2m</t>
  </si>
  <si>
    <t>R31.5m</t>
  </si>
  <si>
    <t>R2.6m</t>
  </si>
  <si>
    <t>R5.4m</t>
  </si>
  <si>
    <t>R16.9m</t>
  </si>
  <si>
    <t>Movement in temporary differences during the year:</t>
  </si>
  <si>
    <r>
      <t>Trade payables</t>
    </r>
    <r>
      <rPr>
        <vertAlign val="superscript"/>
        <sz val="11"/>
        <color rgb="FF504646"/>
        <rFont val="Calibri"/>
        <family val="2"/>
      </rPr>
      <t>1</t>
    </r>
  </si>
  <si>
    <t xml:space="preserve">– Depreciation of property and equipment </t>
  </si>
  <si>
    <t xml:space="preserve">– Amortisation of intangible assets </t>
  </si>
  <si>
    <t>– Depreciation of right of use assets</t>
  </si>
  <si>
    <t xml:space="preserve">– Reclassified OCI on (profit)/loss on sale of other investments </t>
  </si>
  <si>
    <t xml:space="preserve">– Unrealised (profit)/loss on forex </t>
  </si>
  <si>
    <t xml:space="preserve">– Unrealised fair value loss/(gain) on other investments </t>
  </si>
  <si>
    <t>– Net (profit)/loss on disposal of property and equipment</t>
  </si>
  <si>
    <t xml:space="preserve">– Dividend Income </t>
  </si>
  <si>
    <r>
      <t xml:space="preserve">Notes to the statement of cash flows </t>
    </r>
    <r>
      <rPr>
        <i/>
        <sz val="16"/>
        <color theme="1"/>
        <rFont val="Calibri"/>
        <family val="2"/>
      </rPr>
      <t>contiued</t>
    </r>
  </si>
  <si>
    <r>
      <t>Finance income during the year (note 6.3 and 7.3)</t>
    </r>
    <r>
      <rPr>
        <vertAlign val="superscript"/>
        <sz val="11"/>
        <color rgb="FF504646"/>
        <rFont val="Calibri"/>
        <family val="2"/>
      </rPr>
      <t>1</t>
    </r>
  </si>
  <si>
    <r>
      <t>Finance costs during the year (note 6.3 and 7.4)</t>
    </r>
    <r>
      <rPr>
        <vertAlign val="superscript"/>
        <sz val="11"/>
        <color rgb="FF504646"/>
        <rFont val="Calibri"/>
        <family val="2"/>
      </rPr>
      <t>1</t>
    </r>
  </si>
  <si>
    <r>
      <t>bonus</t>
    </r>
    <r>
      <rPr>
        <b/>
        <vertAlign val="superscript"/>
        <sz val="11"/>
        <color theme="1"/>
        <rFont val="Calibri"/>
        <family val="2"/>
      </rPr>
      <t>1,2,4</t>
    </r>
  </si>
  <si>
    <r>
      <t>aid</t>
    </r>
    <r>
      <rPr>
        <b/>
        <vertAlign val="superscript"/>
        <sz val="11"/>
        <color theme="1"/>
        <rFont val="Calibri"/>
        <family val="2"/>
      </rPr>
      <t>1</t>
    </r>
    <r>
      <rPr>
        <b/>
        <sz val="11"/>
        <color theme="1"/>
        <rFont val="Calibri"/>
        <family val="2"/>
      </rPr>
      <t>, UIF</t>
    </r>
  </si>
  <si>
    <r>
      <t>schemes</t>
    </r>
    <r>
      <rPr>
        <b/>
        <vertAlign val="superscript"/>
        <sz val="11"/>
        <color theme="1"/>
        <rFont val="Calibri"/>
        <family val="2"/>
      </rPr>
      <t>5</t>
    </r>
  </si>
  <si>
    <t>F Suliman</t>
  </si>
  <si>
    <t>Q Mthembu</t>
  </si>
  <si>
    <t>T Tsoaeli</t>
  </si>
  <si>
    <r>
      <t>aid</t>
    </r>
    <r>
      <rPr>
        <vertAlign val="superscript"/>
        <sz val="11"/>
        <color rgb="FF504646"/>
        <rFont val="Calibri"/>
        <family val="2"/>
      </rPr>
      <t>1</t>
    </r>
    <r>
      <rPr>
        <sz val="11"/>
        <color rgb="FF504646"/>
        <rFont val="Calibri"/>
        <family val="2"/>
      </rPr>
      <t>, UIF</t>
    </r>
  </si>
  <si>
    <r>
      <t>bonus</t>
    </r>
    <r>
      <rPr>
        <vertAlign val="superscript"/>
        <sz val="11"/>
        <color rgb="FF504646"/>
        <rFont val="Calibri"/>
        <family val="2"/>
      </rPr>
      <t>1,2,4</t>
    </r>
  </si>
  <si>
    <t>P Ntoagae</t>
  </si>
  <si>
    <r>
      <t>schemes</t>
    </r>
    <r>
      <rPr>
        <vertAlign val="superscript"/>
        <sz val="11"/>
        <color rgb="FF504646"/>
        <rFont val="Calibri"/>
        <family val="2"/>
      </rPr>
      <t>5</t>
    </r>
  </si>
  <si>
    <r>
      <t xml:space="preserve">Directors' and executives' renumeration </t>
    </r>
    <r>
      <rPr>
        <i/>
        <sz val="16"/>
        <rFont val="Calibri"/>
        <family val="2"/>
      </rPr>
      <t>continued</t>
    </r>
  </si>
  <si>
    <t>Independent non-executive director</t>
  </si>
  <si>
    <t>Recognised as revenue during the year</t>
  </si>
  <si>
    <t>Deferred during the year</t>
  </si>
  <si>
    <t>Deferred income at 1 January</t>
  </si>
  <si>
    <t>Reconciliation</t>
  </si>
  <si>
    <t>Revenue expected to be recognised</t>
  </si>
  <si>
    <t>Initial listing fees</t>
  </si>
  <si>
    <t>Deferred Income</t>
  </si>
  <si>
    <t>Group and Company</t>
  </si>
  <si>
    <t>Total liabilities</t>
  </si>
  <si>
    <t>Non-current portion</t>
  </si>
  <si>
    <t>Current portion</t>
  </si>
  <si>
    <t>Lease Liabilities</t>
  </si>
  <si>
    <t xml:space="preserve">Right-of-use assets at 1 January </t>
  </si>
  <si>
    <t>Impact on the statements of financial position as at 31 December 2023</t>
  </si>
  <si>
    <t>Leases</t>
  </si>
  <si>
    <t>26.</t>
  </si>
  <si>
    <t>Lease modification</t>
  </si>
  <si>
    <r>
      <t>Total assets</t>
    </r>
    <r>
      <rPr>
        <b/>
        <vertAlign val="superscript"/>
        <sz val="11"/>
        <color rgb="FF504646"/>
        <rFont val="Calibri"/>
        <family val="2"/>
      </rPr>
      <t>1</t>
    </r>
  </si>
  <si>
    <r>
      <t>Leases</t>
    </r>
    <r>
      <rPr>
        <i/>
        <sz val="16"/>
        <color theme="1"/>
        <rFont val="Calibri"/>
        <family val="2"/>
      </rPr>
      <t xml:space="preserve"> continued</t>
    </r>
  </si>
  <si>
    <t>31 December 2024</t>
  </si>
  <si>
    <t xml:space="preserve">Loss from operating activities </t>
  </si>
  <si>
    <t xml:space="preserve">Opening balance 1 January </t>
  </si>
  <si>
    <r>
      <t>Lease modicfication</t>
    </r>
    <r>
      <rPr>
        <vertAlign val="superscript"/>
        <sz val="11"/>
        <color rgb="FF504646"/>
        <rFont val="Calibri"/>
        <family val="2"/>
      </rPr>
      <t>2</t>
    </r>
  </si>
  <si>
    <t xml:space="preserve">Balance 31 December </t>
  </si>
  <si>
    <t>More than five years</t>
  </si>
  <si>
    <r>
      <t>Other investments – Globacap equity securities at FVOCI</t>
    </r>
    <r>
      <rPr>
        <vertAlign val="superscript"/>
        <sz val="11"/>
        <color rgb="FF504646"/>
        <rFont val="Calibri"/>
        <family val="2"/>
      </rPr>
      <t>1</t>
    </r>
  </si>
  <si>
    <t>EURO</t>
  </si>
  <si>
    <r>
      <t>Other investments</t>
    </r>
    <r>
      <rPr>
        <vertAlign val="superscript"/>
        <sz val="11"/>
        <color rgb="FF504646"/>
        <rFont val="Calibri"/>
        <family val="2"/>
      </rPr>
      <t>1</t>
    </r>
  </si>
  <si>
    <t>Fixed-rate instrument: +100 bps</t>
  </si>
  <si>
    <t xml:space="preserve">– Equity securities (financial instruments) </t>
  </si>
  <si>
    <t>– Equity securities (financial instruments)</t>
  </si>
  <si>
    <t>balance</t>
  </si>
  <si>
    <t>December 2024</t>
  </si>
  <si>
    <t>Preferred</t>
  </si>
  <si>
    <t>Opening balance 1 January 2023</t>
  </si>
  <si>
    <t>Transferred from SAFE note investment</t>
  </si>
  <si>
    <t>Net fair value movement recognised in OCI during the period (pre-tax)</t>
  </si>
  <si>
    <t>Closing balance 31 December 2024</t>
  </si>
  <si>
    <t>Assets under administration</t>
  </si>
  <si>
    <t>Fixed deposits</t>
  </si>
  <si>
    <t>Current and call accounts</t>
  </si>
  <si>
    <t>Total assets under administration</t>
  </si>
  <si>
    <t>Year ended</t>
  </si>
  <si>
    <t>30.3.1</t>
  </si>
  <si>
    <t>The JSE sub-leases areas of the building in which it operates (refer note 6.2). The minimum lease receipts
expected from sub-leases are set out below:</t>
  </si>
  <si>
    <t>Total future minimum lease receipts:</t>
  </si>
  <si>
    <t>Not later than one year</t>
  </si>
  <si>
    <t>Between one and two years</t>
  </si>
  <si>
    <r>
      <t>– Audit fee</t>
    </r>
    <r>
      <rPr>
        <vertAlign val="superscript"/>
        <sz val="11"/>
        <color rgb="FF504646"/>
        <rFont val="Calibri"/>
        <family val="2"/>
      </rPr>
      <t>5</t>
    </r>
  </si>
  <si>
    <r>
      <t>Intercompany cross charge</t>
    </r>
    <r>
      <rPr>
        <vertAlign val="superscript"/>
        <sz val="11"/>
        <color rgb="FF504646"/>
        <rFont val="Calibri"/>
        <family val="2"/>
      </rPr>
      <t>3</t>
    </r>
  </si>
  <si>
    <r>
      <t>Data information charges</t>
    </r>
    <r>
      <rPr>
        <vertAlign val="superscript"/>
        <sz val="11"/>
        <color rgb="FF504646"/>
        <rFont val="Calibri"/>
        <family val="2"/>
      </rPr>
      <t>4</t>
    </r>
  </si>
  <si>
    <r>
      <t>Finance Income</t>
    </r>
    <r>
      <rPr>
        <b/>
        <vertAlign val="superscript"/>
        <sz val="12"/>
        <color rgb="FF95C11F"/>
        <rFont val="Calibri"/>
        <family val="2"/>
      </rPr>
      <t>3</t>
    </r>
  </si>
  <si>
    <r>
      <t>Finance costs</t>
    </r>
    <r>
      <rPr>
        <b/>
        <vertAlign val="superscript"/>
        <sz val="12"/>
        <color rgb="FF95C11F"/>
        <rFont val="Calibri"/>
        <family val="2"/>
      </rPr>
      <t>1</t>
    </r>
  </si>
  <si>
    <t xml:space="preserve">   Depreciation on leasehold improvements </t>
  </si>
  <si>
    <r>
      <t xml:space="preserve">   Capital nature expenses</t>
    </r>
    <r>
      <rPr>
        <vertAlign val="superscript"/>
        <sz val="11"/>
        <color rgb="FF504646"/>
        <rFont val="Calibri"/>
        <family val="2"/>
      </rPr>
      <t>4</t>
    </r>
  </si>
  <si>
    <r>
      <t xml:space="preserve">   Other</t>
    </r>
    <r>
      <rPr>
        <vertAlign val="superscript"/>
        <sz val="11"/>
        <color rgb="FF504646"/>
        <rFont val="Calibri"/>
        <family val="2"/>
      </rPr>
      <t>3</t>
    </r>
  </si>
  <si>
    <t xml:space="preserve">   Assessed losses</t>
  </si>
  <si>
    <t xml:space="preserve">   Share of profit of equity-accounted investee </t>
  </si>
  <si>
    <t>Profit for the year attributable to ordinary shareholders (R'000)</t>
  </si>
  <si>
    <t>Profit for the year attributable and distributable to ordinary shareholders (R'000)</t>
  </si>
  <si>
    <t>Adjustments are made to the following (R'000):</t>
  </si>
  <si>
    <t>Total headline earnings (R'000)</t>
  </si>
  <si>
    <t>* JSE’s portion of the net assets of Strate (Pty) Limited amounts to R369 million – 44.55% of net assets – R828 million (2023: R347 million – 44.55% of net assets – R779 million).</t>
  </si>
  <si>
    <r>
      <t>Carrying value</t>
    </r>
    <r>
      <rPr>
        <b/>
        <vertAlign val="superscript"/>
        <sz val="11"/>
        <color rgb="FF006B80"/>
        <rFont val="Calibri"/>
        <family val="2"/>
      </rPr>
      <t>1</t>
    </r>
  </si>
  <si>
    <r>
      <t xml:space="preserve">JSE Empowerment Fund Trust
</t>
    </r>
    <r>
      <rPr>
        <sz val="11"/>
        <rFont val="Calibri"/>
        <family val="2"/>
      </rPr>
      <t>No interest is held by the Group in this trust. The trust is consolidated as a result of the IFRS 10 control assessment.</t>
    </r>
  </si>
  <si>
    <r>
      <t>Due from Group entities</t>
    </r>
    <r>
      <rPr>
        <b/>
        <vertAlign val="superscript"/>
        <sz val="12"/>
        <color rgb="FF92D050"/>
        <rFont val="Calibri"/>
        <family val="2"/>
      </rPr>
      <t>1</t>
    </r>
  </si>
  <si>
    <t>1 Includes mainly the issuer regulations fines receivables (R10 million), MDS receivables (R8.9 million), Webster billing receivables (R8.7 million) and management fees receivables in respect of JSE Trustees (R4 million).</t>
  </si>
  <si>
    <t>1 The statement of comprehensive income includes expected credit losses amounting to R7.5 million relating to other receivables written off due to unrecoverable fines issued by the Issuer Regulations Department. The post tax impact of the write off is included in net profits transferred to non distributable reserves in the statement of changes in equity.</t>
  </si>
  <si>
    <t>400 000 000 ordinary shares with a par value of 10 cents per share ('000)</t>
  </si>
  <si>
    <t>Number of actual issued shares 1 January ('000)</t>
  </si>
  <si>
    <t>Shares cancelled ('000)</t>
  </si>
  <si>
    <t>Number of actual issued shares 31 December ('000)</t>
  </si>
  <si>
    <t>LTIS treasury shares actual ('000)</t>
  </si>
  <si>
    <t>Empowerment trust treasury shares ('000)</t>
  </si>
  <si>
    <r>
      <t>Actual number shares in issue</t>
    </r>
    <r>
      <rPr>
        <vertAlign val="superscript"/>
        <sz val="11"/>
        <color rgb="FF504646"/>
        <rFont val="Calibri"/>
        <family val="2"/>
      </rPr>
      <t>1</t>
    </r>
    <r>
      <rPr>
        <sz val="11"/>
        <color rgb="FF504646"/>
        <rFont val="Calibri"/>
        <family val="2"/>
      </rPr>
      <t xml:space="preserve"> (net of treasury shares) ('000)</t>
    </r>
  </si>
  <si>
    <r>
      <t>Stated capital</t>
    </r>
    <r>
      <rPr>
        <vertAlign val="superscript"/>
        <sz val="11"/>
        <color rgb="FF504646"/>
        <rFont val="Calibri"/>
        <family val="2"/>
      </rPr>
      <t>1</t>
    </r>
    <r>
      <rPr>
        <sz val="11"/>
        <color rgb="FF504646"/>
        <rFont val="Calibri"/>
        <family val="2"/>
      </rPr>
      <t xml:space="preserve"> ('000)</t>
    </r>
  </si>
  <si>
    <r>
      <t>Share premium</t>
    </r>
    <r>
      <rPr>
        <vertAlign val="superscript"/>
        <sz val="11"/>
        <color rgb="FF504646"/>
        <rFont val="Calibri"/>
        <family val="2"/>
      </rPr>
      <t>1</t>
    </r>
    <r>
      <rPr>
        <sz val="11"/>
        <color rgb="FF504646"/>
        <rFont val="Calibri"/>
        <family val="2"/>
      </rPr>
      <t xml:space="preserve"> ('000)</t>
    </r>
  </si>
  <si>
    <r>
      <t>LTIS treasury shares actual</t>
    </r>
    <r>
      <rPr>
        <vertAlign val="superscript"/>
        <sz val="11"/>
        <color rgb="FF504646"/>
        <rFont val="Calibri"/>
        <family val="2"/>
      </rPr>
      <t>2</t>
    </r>
    <r>
      <rPr>
        <sz val="11"/>
        <color rgb="FF504646"/>
        <rFont val="Calibri"/>
        <family val="2"/>
      </rPr>
      <t xml:space="preserve"> ('000)</t>
    </r>
  </si>
  <si>
    <t>JSE Empowerment Fund shares ('000)</t>
  </si>
  <si>
    <t>Employee attrition (%)</t>
  </si>
  <si>
    <t>Tranche 1</t>
  </si>
  <si>
    <t>The shares forfeited by leavers to date are 16 750 (Tranche 1 and Tranche 2). The total shares outstanding at year end are 312 720.</t>
  </si>
  <si>
    <t>5</t>
  </si>
  <si>
    <t>R5.0m</t>
  </si>
  <si>
    <r>
      <t>IFRS 16 - lease liability</t>
    </r>
    <r>
      <rPr>
        <vertAlign val="superscript"/>
        <sz val="11"/>
        <color rgb="FF504646"/>
        <rFont val="Calibri"/>
        <family val="2"/>
      </rPr>
      <t>1</t>
    </r>
  </si>
  <si>
    <r>
      <t>IFRS 16 - right of use asset</t>
    </r>
    <r>
      <rPr>
        <vertAlign val="superscript"/>
        <sz val="11"/>
        <color rgb="FF504646"/>
        <rFont val="Calibri"/>
        <family val="2"/>
      </rPr>
      <t>1</t>
    </r>
  </si>
  <si>
    <t>Operating lease</t>
  </si>
  <si>
    <r>
      <t>IFRS 16 – lease liability</t>
    </r>
    <r>
      <rPr>
        <vertAlign val="superscript"/>
        <sz val="11"/>
        <color rgb="FF504646"/>
        <rFont val="Calibri"/>
        <family val="2"/>
      </rPr>
      <t>1</t>
    </r>
  </si>
  <si>
    <r>
      <t>IFRS 16 – right of use asset</t>
    </r>
    <r>
      <rPr>
        <vertAlign val="superscript"/>
        <sz val="11"/>
        <color rgb="FF504646"/>
        <rFont val="Calibri"/>
        <family val="2"/>
      </rPr>
      <t>1</t>
    </r>
  </si>
  <si>
    <t>Assess losses</t>
  </si>
  <si>
    <r>
      <rPr>
        <i/>
        <vertAlign val="superscript"/>
        <sz val="11"/>
        <color rgb="FF504646"/>
        <rFont val="Calibri"/>
        <family val="2"/>
      </rPr>
      <t>1</t>
    </r>
    <r>
      <rPr>
        <i/>
        <sz val="11"/>
        <color rgb="FF504646"/>
        <rFont val="Calibri"/>
        <family val="2"/>
      </rPr>
      <t xml:space="preserve"> Prior year value disaggregated to provide useful information on the deferred tax balance.</t>
    </r>
  </si>
  <si>
    <r>
      <t>– Non-cash items in respect of employee benefits</t>
    </r>
    <r>
      <rPr>
        <vertAlign val="superscript"/>
        <sz val="11"/>
        <color rgb="FF504646"/>
        <rFont val="Calibri"/>
        <family val="2"/>
      </rPr>
      <t>1</t>
    </r>
  </si>
  <si>
    <t>– Other non cash items - operational loss</t>
  </si>
  <si>
    <r>
      <t>– (Increase)/decrease in trade and other receivables and amounts due from group companies</t>
    </r>
    <r>
      <rPr>
        <vertAlign val="superscript"/>
        <sz val="11"/>
        <color rgb="FF504646"/>
        <rFont val="Calibri"/>
        <family val="2"/>
      </rPr>
      <t>2</t>
    </r>
  </si>
  <si>
    <r>
      <t>– (Decrease)/increase in deferred income and trade and other payables</t>
    </r>
    <r>
      <rPr>
        <vertAlign val="superscript"/>
        <sz val="11"/>
        <color rgb="FF504646"/>
        <rFont val="Calibri"/>
        <family val="2"/>
      </rPr>
      <t>2</t>
    </r>
  </si>
  <si>
    <t>Net taxation payable at year end</t>
  </si>
  <si>
    <r>
      <t>salary</t>
    </r>
    <r>
      <rPr>
        <b/>
        <vertAlign val="superscript"/>
        <sz val="11"/>
        <color theme="1"/>
        <rFont val="Calibri"/>
        <family val="2"/>
      </rPr>
      <t>1</t>
    </r>
  </si>
  <si>
    <t>contribution</t>
  </si>
  <si>
    <t>pension</t>
  </si>
  <si>
    <r>
      <t>plan</t>
    </r>
    <r>
      <rPr>
        <b/>
        <vertAlign val="superscript"/>
        <sz val="11"/>
        <color theme="1"/>
        <rFont val="Calibri"/>
        <family val="2"/>
      </rPr>
      <t>1</t>
    </r>
  </si>
  <si>
    <t>guaranteed</t>
  </si>
  <si>
    <r>
      <t>A Greenwood</t>
    </r>
    <r>
      <rPr>
        <vertAlign val="superscript"/>
        <sz val="11"/>
        <color rgb="FF504646"/>
        <rFont val="Calibri"/>
        <family val="2"/>
      </rPr>
      <t>6</t>
    </r>
  </si>
  <si>
    <t>Director: Post-Trade Services</t>
  </si>
  <si>
    <t xml:space="preserve">Director: Information Services </t>
  </si>
  <si>
    <t>Director: Capital Markets</t>
  </si>
  <si>
    <t>Chief Risk Officer</t>
  </si>
  <si>
    <t>Director: Marketing and Corporate Affairs</t>
  </si>
  <si>
    <r>
      <t xml:space="preserve">renumeration </t>
    </r>
    <r>
      <rPr>
        <i/>
        <sz val="16"/>
        <color theme="1"/>
        <rFont val="Calibri"/>
        <family val="2"/>
      </rPr>
      <t>continued</t>
    </r>
  </si>
  <si>
    <r>
      <t xml:space="preserve">Current year remumeration </t>
    </r>
    <r>
      <rPr>
        <i/>
        <sz val="12"/>
        <color rgb="FF95C11F"/>
        <rFont val="Calibri"/>
        <family val="2"/>
      </rPr>
      <t>continued</t>
    </r>
  </si>
  <si>
    <r>
      <t>salary</t>
    </r>
    <r>
      <rPr>
        <vertAlign val="superscript"/>
        <sz val="11"/>
        <color rgb="FF504646"/>
        <rFont val="Calibri"/>
        <family val="2"/>
      </rPr>
      <t>1</t>
    </r>
  </si>
  <si>
    <r>
      <t>plan</t>
    </r>
    <r>
      <rPr>
        <vertAlign val="superscript"/>
        <sz val="11"/>
        <color rgb="FF504646"/>
        <rFont val="Calibri"/>
        <family val="2"/>
      </rPr>
      <t>1</t>
    </r>
  </si>
  <si>
    <t>Director: Human Resources</t>
  </si>
  <si>
    <t>Non-executive director emoluments</t>
  </si>
  <si>
    <t xml:space="preserve">IM Kirk </t>
  </si>
  <si>
    <t xml:space="preserve">ZBM Bassa </t>
  </si>
  <si>
    <t xml:space="preserve">FN Khanyile </t>
  </si>
  <si>
    <t xml:space="preserve">FP Nhleko </t>
  </si>
  <si>
    <t>Lead Independent Director; Chairman of Group Audit Committee; Chairman of Group Sustainability Committee</t>
  </si>
  <si>
    <t>Chairman of Group Remuneration Committee</t>
  </si>
  <si>
    <t>Chairman of Group Investment Committee</t>
  </si>
  <si>
    <r>
      <t>2024</t>
    </r>
    <r>
      <rPr>
        <b/>
        <vertAlign val="superscript"/>
        <sz val="11"/>
        <color rgb="FF504646"/>
        <rFont val="Calibri"/>
        <family val="2"/>
      </rPr>
      <t>1</t>
    </r>
  </si>
  <si>
    <r>
      <t>T Brewer</t>
    </r>
    <r>
      <rPr>
        <vertAlign val="superscript"/>
        <sz val="11"/>
        <color rgb="FF504646"/>
        <rFont val="Calibri"/>
        <family val="2"/>
      </rPr>
      <t>2</t>
    </r>
  </si>
  <si>
    <r>
      <t>TP Leeuw</t>
    </r>
    <r>
      <rPr>
        <vertAlign val="superscript"/>
        <sz val="11"/>
        <color rgb="FF504646"/>
        <rFont val="Calibri"/>
        <family val="2"/>
      </rPr>
      <t>2</t>
    </r>
  </si>
  <si>
    <r>
      <t>VN Fakude</t>
    </r>
    <r>
      <rPr>
        <vertAlign val="superscript"/>
        <sz val="11"/>
        <color rgb="FF504646"/>
        <rFont val="Calibri"/>
        <family val="2"/>
      </rPr>
      <t>3</t>
    </r>
  </si>
  <si>
    <r>
      <t>MA Matooane</t>
    </r>
    <r>
      <rPr>
        <vertAlign val="superscript"/>
        <sz val="11"/>
        <color rgb="FF504646"/>
        <rFont val="Calibri"/>
        <family val="2"/>
      </rPr>
      <t>4</t>
    </r>
  </si>
  <si>
    <r>
      <t>2023</t>
    </r>
    <r>
      <rPr>
        <b/>
        <vertAlign val="superscript"/>
        <sz val="11"/>
        <color rgb="FF504646"/>
        <rFont val="Calibri"/>
        <family val="2"/>
      </rPr>
      <t>1</t>
    </r>
  </si>
  <si>
    <t>Fixed-rate instrument: -100 bps</t>
  </si>
  <si>
    <t xml:space="preserve">Fixed-rate instrument: -100 bps </t>
  </si>
  <si>
    <t xml:space="preserve">JSE Clear Derivatives Default Fund Collateral deposit </t>
  </si>
  <si>
    <t>through other</t>
  </si>
  <si>
    <t>comprehensive</t>
  </si>
  <si>
    <t>income</t>
  </si>
  <si>
    <t>through Profit</t>
  </si>
  <si>
    <t>and loss</t>
  </si>
  <si>
    <t>Amortised</t>
  </si>
  <si>
    <t>costs</t>
  </si>
  <si>
    <t>Financial assets</t>
  </si>
  <si>
    <t>(excluding payments in advance)</t>
  </si>
  <si>
    <t>Due from Group entities</t>
  </si>
  <si>
    <t>JSE Clear Derivatives Default Fund Collateral deposit</t>
  </si>
  <si>
    <t>Case and cash equivalents</t>
  </si>
  <si>
    <t>Lease liabilities</t>
  </si>
  <si>
    <t>31 December 2023</t>
  </si>
  <si>
    <t>30 June 2024</t>
  </si>
  <si>
    <r>
      <t>31 december 2024</t>
    </r>
    <r>
      <rPr>
        <vertAlign val="superscript"/>
        <sz val="11"/>
        <color rgb="FF504646"/>
        <rFont val="Calibri"/>
        <family val="2"/>
      </rPr>
      <t>1</t>
    </r>
  </si>
  <si>
    <t>Authorised</t>
  </si>
  <si>
    <t>(Shares)</t>
  </si>
  <si>
    <t>Nominal</t>
  </si>
  <si>
    <t>value</t>
  </si>
  <si>
    <t>(Rand)</t>
  </si>
  <si>
    <t>shares in issue</t>
  </si>
  <si>
    <t>Closing price</t>
  </si>
  <si>
    <t>(Rand per share)</t>
  </si>
  <si>
    <t>Market</t>
  </si>
  <si>
    <t>capitalisation</t>
  </si>
  <si>
    <t>(Rand billion)</t>
  </si>
  <si>
    <t>shareholders</t>
  </si>
  <si>
    <t>Shares held</t>
  </si>
  <si>
    <t>Public</t>
  </si>
  <si>
    <t>Institutional shareholders</t>
  </si>
  <si>
    <t>Non-institutional shareholders</t>
  </si>
  <si>
    <t>Non-public</t>
  </si>
  <si>
    <t>JEF Trust</t>
  </si>
  <si>
    <t>JSE LTIS Trust</t>
  </si>
  <si>
    <t>Directors and company secretary</t>
  </si>
  <si>
    <t>Total identified shares</t>
  </si>
  <si>
    <t>Miscellaneous (below threshold)</t>
  </si>
  <si>
    <t>Total share capital</t>
  </si>
  <si>
    <t>Geographic ownership</t>
  </si>
  <si>
    <t>South Africa</t>
  </si>
  <si>
    <t>United States</t>
  </si>
  <si>
    <t>Luxembourg</t>
  </si>
  <si>
    <t>United Kingdom</t>
  </si>
  <si>
    <t>Rest of Europe</t>
  </si>
  <si>
    <t>Rest of world</t>
  </si>
  <si>
    <r>
      <t>1</t>
    </r>
    <r>
      <rPr>
        <vertAlign val="superscript"/>
        <sz val="11"/>
        <color rgb="FF504646"/>
        <rFont val="Calibri"/>
        <family val="2"/>
      </rPr>
      <t>1</t>
    </r>
  </si>
  <si>
    <r>
      <rPr>
        <b/>
        <strike/>
        <sz val="11"/>
        <color theme="1"/>
        <rFont val="Calibri"/>
        <family val="2"/>
      </rPr>
      <t>%</t>
    </r>
  </si>
  <si>
    <t>100</t>
  </si>
  <si>
    <t>7.9</t>
  </si>
  <si>
    <t>8.7</t>
  </si>
  <si>
    <t>.</t>
  </si>
  <si>
    <r>
      <t>Dividend declared for 2024 financial year</t>
    </r>
    <r>
      <rPr>
        <vertAlign val="superscript"/>
        <sz val="11"/>
        <color theme="1"/>
        <rFont val="Calibri"/>
        <family val="2"/>
      </rPr>
      <t>2</t>
    </r>
  </si>
  <si>
    <r>
      <rPr>
        <i/>
        <vertAlign val="superscript"/>
        <sz val="11"/>
        <color rgb="FF504646"/>
        <rFont val="Calibri"/>
        <family val="2"/>
      </rPr>
      <t>2</t>
    </r>
    <r>
      <rPr>
        <i/>
        <sz val="11"/>
        <color rgb="FF504646"/>
        <rFont val="Calibri"/>
        <family val="2"/>
      </rPr>
      <t xml:space="preserve"> Refer to director's notes for details</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</si>
</sst>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0">
    <numFmt numFmtId="164" formatCode="_(* #,##0.00_);_(* \(#,##0.00\);_(* &quot;-&quot;??_);_(@_)"/>
    <numFmt numFmtId="165" formatCode="#\ ###\ ##0_);\(#\ ###\ ##0\)"/>
    <numFmt numFmtId="166" formatCode="_(* #,##0.0_);_(* \(#,##0.0\);_(* &quot;-&quot;??_);_(@_)"/>
    <numFmt numFmtId="167" formatCode="_(* #,##0_);_(* \(#,##0\);_(* &quot;-&quot;??_);_(@_)"/>
    <numFmt numFmtId="168" formatCode="_(* #\ ##0_);_(* \(#\ ##0\);_(* &quot;-&quot;??_);_(@_)"/>
    <numFmt numFmtId="169" formatCode="_(* ##\ ###\ ##0_);_(* \(##\ ###\ ##0\);_(* &quot;-&quot;??_);_(@_)"/>
    <numFmt numFmtId="170" formatCode="0.000%"/>
    <numFmt numFmtId="171" formatCode="###\ ###\ ###;\(#\ ###\ ###\)"/>
    <numFmt numFmtId="172" formatCode="###\ ###\ ###;\(#\ ###\ ###\);\-"/>
    <numFmt numFmtId="173" formatCode="###\ ###\ ###;\(####\ ###\)"/>
    <numFmt numFmtId="174" formatCode="###.0\ ###\ ###;\(#.0\ ###\ ###\);\-"/>
    <numFmt numFmtId="175" formatCode="#\ ###.0\ ###\ ###;\(#.0\ ###\ ###\);\-"/>
    <numFmt numFmtId="176" formatCode="###\ ###\ ###;\(####\ ###\);\-"/>
    <numFmt numFmtId="177" formatCode="###0.00\ ###\ ###;\(####0.00###\)"/>
    <numFmt numFmtId="178" formatCode="#\ ###.0###\ ###;\(#.0\ ###\ ###\);\-"/>
    <numFmt numFmtId="179" formatCode="###.0\ ###\ ###;\(###.0\ ######\)"/>
    <numFmt numFmtId="180" formatCode="##,###,##0;\-###,###,##0"/>
    <numFmt numFmtId="181" formatCode="###\ ###\ ###;\(###,\ ###,###\)"/>
    <numFmt numFmtId="182" formatCode="0.0"/>
    <numFmt numFmtId="183" formatCode="#,##0.0"/>
  </numFmts>
  <fonts count="59" x14ac:knownFonts="1">
    <font>
      <sz val="11"/>
      <color theme="1"/>
      <name val="Aptos Narrow"/>
      <family val="2"/>
      <scheme val="minor"/>
    </font>
    <font>
      <b/>
      <sz val="11"/>
      <color theme="1"/>
      <name val="Aptos Narrow"/>
      <family val="2"/>
      <scheme val="minor"/>
    </font>
    <font>
      <sz val="8"/>
      <name val="Aptos Narrow"/>
      <family val="2"/>
      <scheme val="minor"/>
    </font>
    <font>
      <b/>
      <sz val="12"/>
      <color theme="1"/>
      <name val="Aptos Narrow"/>
      <family val="2"/>
      <scheme val="minor"/>
    </font>
    <font>
      <sz val="11"/>
      <color rgb="FF92D050"/>
      <name val="Aptos Narrow"/>
      <family val="2"/>
      <scheme val="minor"/>
    </font>
    <font>
      <sz val="10"/>
      <color theme="1"/>
      <name val="Aptos Narrow"/>
      <family val="2"/>
      <scheme val="minor"/>
    </font>
    <font>
      <sz val="11"/>
      <color theme="1" tint="0.499984740745262"/>
      <name val="Aptos Narrow"/>
      <family val="2"/>
      <scheme val="minor"/>
    </font>
    <font>
      <sz val="11"/>
      <color theme="1"/>
      <name val="Aptos Narrow"/>
      <family val="2"/>
      <scheme val="minor"/>
    </font>
    <font>
      <sz val="10"/>
      <color theme="1"/>
      <name val="Arial"/>
      <family val="2"/>
    </font>
    <font>
      <sz val="11"/>
      <color theme="1"/>
      <name val="Calibri"/>
      <family val="2"/>
    </font>
    <font>
      <b/>
      <sz val="11"/>
      <color rgb="FF504646"/>
      <name val="Calibri"/>
      <family val="2"/>
    </font>
    <font>
      <b/>
      <sz val="11"/>
      <name val="Calibri"/>
      <family val="2"/>
    </font>
    <font>
      <sz val="11"/>
      <color rgb="FF504646"/>
      <name val="Calibri"/>
      <family val="2"/>
    </font>
    <font>
      <vertAlign val="superscript"/>
      <sz val="11"/>
      <color rgb="FF504646"/>
      <name val="Calibri"/>
      <family val="2"/>
    </font>
    <font>
      <sz val="11"/>
      <color rgb="FF504646"/>
      <name val="Aptos Narrow"/>
      <family val="2"/>
      <scheme val="minor"/>
    </font>
    <font>
      <b/>
      <sz val="11"/>
      <color rgb="FF006B80"/>
      <name val="Calibri"/>
      <family val="2"/>
    </font>
    <font>
      <b/>
      <sz val="11"/>
      <color theme="1"/>
      <name val="Calibri"/>
      <family val="2"/>
    </font>
    <font>
      <b/>
      <sz val="11"/>
      <color rgb="FF4DBDC6"/>
      <name val="Calibri"/>
      <family val="2"/>
    </font>
    <font>
      <b/>
      <vertAlign val="superscript"/>
      <sz val="11"/>
      <name val="Calibri"/>
      <family val="2"/>
    </font>
    <font>
      <sz val="11"/>
      <name val="Calibri"/>
      <family val="2"/>
    </font>
    <font>
      <b/>
      <sz val="12"/>
      <color theme="1"/>
      <name val="Calibri"/>
      <family val="2"/>
    </font>
    <font>
      <sz val="11"/>
      <color rgb="FF92D050"/>
      <name val="Calibri"/>
      <family val="2"/>
    </font>
    <font>
      <b/>
      <sz val="12"/>
      <color rgb="FF504646"/>
      <name val="Calibri"/>
      <family val="2"/>
    </font>
    <font>
      <b/>
      <sz val="16"/>
      <name val="Calibri"/>
      <family val="2"/>
    </font>
    <font>
      <b/>
      <sz val="12"/>
      <color rgb="FF92D050"/>
      <name val="Calibri"/>
      <family val="2"/>
    </font>
    <font>
      <sz val="12"/>
      <color rgb="FF504646"/>
      <name val="Calibri"/>
      <family val="2"/>
    </font>
    <font>
      <sz val="12"/>
      <color theme="1"/>
      <name val="Calibri"/>
      <family val="2"/>
    </font>
    <font>
      <vertAlign val="superscript"/>
      <sz val="12"/>
      <color rgb="FF504646"/>
      <name val="Calibri"/>
      <family val="2"/>
    </font>
    <font>
      <b/>
      <sz val="12"/>
      <color rgb="FF006B80"/>
      <name val="Calibri"/>
      <family val="2"/>
    </font>
    <font>
      <b/>
      <sz val="16"/>
      <color theme="1"/>
      <name val="Calibri"/>
      <family val="2"/>
    </font>
    <font>
      <i/>
      <sz val="16"/>
      <color theme="1"/>
      <name val="Calibri"/>
      <family val="2"/>
    </font>
    <font>
      <b/>
      <sz val="12"/>
      <color rgb="FF95C11F"/>
      <name val="Calibri"/>
      <family val="2"/>
    </font>
    <font>
      <b/>
      <sz val="11"/>
      <color rgb="FF95C11F"/>
      <name val="Calibri"/>
      <family val="2"/>
    </font>
    <font>
      <sz val="12"/>
      <color rgb="FF92D050"/>
      <name val="Calibri"/>
      <family val="2"/>
    </font>
    <font>
      <sz val="10"/>
      <color theme="1"/>
      <name val="Calibri"/>
      <family val="2"/>
    </font>
    <font>
      <sz val="16"/>
      <color theme="1"/>
      <name val="Calibri"/>
      <family val="2"/>
    </font>
    <font>
      <sz val="9"/>
      <color rgb="FF504646"/>
      <name val="Calibri"/>
      <family val="2"/>
    </font>
    <font>
      <i/>
      <sz val="9"/>
      <color rgb="FF504646"/>
      <name val="Calibri"/>
      <family val="2"/>
    </font>
    <font>
      <sz val="11"/>
      <color theme="1" tint="0.499984740745262"/>
      <name val="Calibri"/>
      <family val="2"/>
    </font>
    <font>
      <i/>
      <sz val="16"/>
      <name val="Calibri"/>
      <family val="2"/>
    </font>
    <font>
      <b/>
      <i/>
      <sz val="12"/>
      <color rgb="FF95C11F"/>
      <name val="Calibri"/>
      <family val="2"/>
    </font>
    <font>
      <sz val="11"/>
      <color rgb="FF006B80"/>
      <name val="Calibri"/>
      <family val="2"/>
    </font>
    <font>
      <sz val="10"/>
      <color rgb="FF504646"/>
      <name val="Calibri"/>
      <family val="2"/>
    </font>
    <font>
      <vertAlign val="superscript"/>
      <sz val="11"/>
      <color theme="1"/>
      <name val="Calibri"/>
      <family val="2"/>
    </font>
    <font>
      <i/>
      <sz val="10"/>
      <color theme="1"/>
      <name val="Calibri"/>
      <family val="2"/>
    </font>
    <font>
      <sz val="11"/>
      <color rgb="FF95C11F"/>
      <name val="Calibri"/>
      <family val="2"/>
    </font>
    <font>
      <i/>
      <sz val="11"/>
      <color rgb="FF504646"/>
      <name val="Calibri"/>
      <family val="2"/>
    </font>
    <font>
      <i/>
      <vertAlign val="superscript"/>
      <sz val="11"/>
      <color rgb="FF504646"/>
      <name val="Calibri"/>
      <family val="2"/>
    </font>
    <font>
      <sz val="11"/>
      <color rgb="FF95C11F"/>
      <name val="Aptos Narrow"/>
      <family val="2"/>
      <scheme val="minor"/>
    </font>
    <font>
      <b/>
      <vertAlign val="superscript"/>
      <sz val="11"/>
      <color theme="1"/>
      <name val="Calibri"/>
      <family val="2"/>
    </font>
    <font>
      <b/>
      <vertAlign val="superscript"/>
      <sz val="11"/>
      <color rgb="FF504646"/>
      <name val="Calibri"/>
      <family val="2"/>
    </font>
    <font>
      <sz val="11"/>
      <name val="Aptos Narrow"/>
      <family val="2"/>
      <scheme val="minor"/>
    </font>
    <font>
      <b/>
      <sz val="12"/>
      <name val="Calibri"/>
      <family val="2"/>
    </font>
    <font>
      <b/>
      <vertAlign val="superscript"/>
      <sz val="12"/>
      <color rgb="FF95C11F"/>
      <name val="Calibri"/>
      <family val="2"/>
    </font>
    <font>
      <b/>
      <vertAlign val="superscript"/>
      <sz val="11"/>
      <color rgb="FF006B80"/>
      <name val="Calibri"/>
      <family val="2"/>
    </font>
    <font>
      <b/>
      <vertAlign val="superscript"/>
      <sz val="12"/>
      <color rgb="FF92D050"/>
      <name val="Calibri"/>
      <family val="2"/>
    </font>
    <font>
      <i/>
      <vertAlign val="superscript"/>
      <sz val="11"/>
      <color theme="1"/>
      <name val="Calibri"/>
      <family val="2"/>
    </font>
    <font>
      <i/>
      <sz val="12"/>
      <color rgb="FF95C11F"/>
      <name val="Calibri"/>
      <family val="2"/>
    </font>
    <font>
      <b/>
      <strike/>
      <sz val="11"/>
      <color theme="1"/>
      <name val="Calibri"/>
      <family val="2"/>
    </font>
  </fonts>
  <fills count="5">
    <fill>
      <patternFill patternType="none"/>
    </fill>
    <fill>
      <patternFill patternType="gray125"/>
    </fill>
    <fill>
      <patternFill patternType="solid">
        <fgColor theme="2"/>
        <bgColor indexed="64"/>
      </patternFill>
    </fill>
    <fill>
      <patternFill patternType="solid">
        <fgColor theme="0"/>
        <bgColor indexed="64"/>
      </patternFill>
    </fill>
    <fill>
      <patternFill patternType="solid">
        <fgColor theme="0" tint="-0.14999847407452621"/>
        <bgColor indexed="64"/>
      </patternFill>
    </fill>
  </fills>
  <borders count="30">
    <border>
      <left/>
      <right/>
      <top/>
      <bottom/>
      <diagonal/>
    </border>
    <border>
      <left/>
      <right/>
      <top/>
      <bottom style="thin">
        <color rgb="FF006B80"/>
      </bottom>
      <diagonal/>
    </border>
    <border>
      <left/>
      <right/>
      <top style="thin">
        <color rgb="FF006B80"/>
      </top>
      <bottom style="thin">
        <color rgb="FF006B80"/>
      </bottom>
      <diagonal/>
    </border>
    <border>
      <left/>
      <right/>
      <top/>
      <bottom style="thin">
        <color rgb="FF95C11F"/>
      </bottom>
      <diagonal/>
    </border>
    <border>
      <left/>
      <right style="thin">
        <color rgb="FF95C11F"/>
      </right>
      <top style="thin">
        <color rgb="FF95C11F"/>
      </top>
      <bottom/>
      <diagonal/>
    </border>
    <border>
      <left/>
      <right style="thin">
        <color rgb="FF95C11F"/>
      </right>
      <top/>
      <bottom/>
      <diagonal/>
    </border>
    <border>
      <left/>
      <right style="thin">
        <color rgb="FF95C11F"/>
      </right>
      <top/>
      <bottom style="thin">
        <color rgb="FF95C11F"/>
      </bottom>
      <diagonal/>
    </border>
    <border>
      <left style="thin">
        <color rgb="FF95C11F"/>
      </left>
      <right/>
      <top/>
      <bottom style="thin">
        <color rgb="FF95C11F"/>
      </bottom>
      <diagonal/>
    </border>
    <border>
      <left/>
      <right/>
      <top style="thin">
        <color rgb="FF95C11F"/>
      </top>
      <bottom style="thin">
        <color rgb="FF95C11F"/>
      </bottom>
      <diagonal/>
    </border>
    <border>
      <left/>
      <right/>
      <top style="thin">
        <color rgb="FF95C11F"/>
      </top>
      <bottom/>
      <diagonal/>
    </border>
    <border>
      <left/>
      <right/>
      <top/>
      <bottom style="medium">
        <color rgb="FF006B80"/>
      </bottom>
      <diagonal/>
    </border>
    <border>
      <left/>
      <right/>
      <top style="thin">
        <color rgb="FF006B80"/>
      </top>
      <bottom style="medium">
        <color rgb="FF006B80"/>
      </bottom>
      <diagonal/>
    </border>
    <border>
      <left/>
      <right/>
      <top style="medium">
        <color rgb="FF006B80"/>
      </top>
      <bottom style="thin">
        <color rgb="FF006B80"/>
      </bottom>
      <diagonal/>
    </border>
    <border>
      <left/>
      <right/>
      <top style="medium">
        <color rgb="FF006B80"/>
      </top>
      <bottom/>
      <diagonal/>
    </border>
    <border>
      <left/>
      <right/>
      <top style="medium">
        <color rgb="FF006B80"/>
      </top>
      <bottom style="medium">
        <color rgb="FF006B80"/>
      </bottom>
      <diagonal/>
    </border>
    <border>
      <left style="thin">
        <color rgb="FF95C11F"/>
      </left>
      <right/>
      <top style="thin">
        <color rgb="FF95C11F"/>
      </top>
      <bottom style="thin">
        <color rgb="FF95C11F"/>
      </bottom>
      <diagonal/>
    </border>
    <border>
      <left/>
      <right style="thin">
        <color rgb="FF95C11F"/>
      </right>
      <top style="thin">
        <color rgb="FF95C11F"/>
      </top>
      <bottom style="thin">
        <color rgb="FF95C11F"/>
      </bottom>
      <diagonal/>
    </border>
    <border>
      <left style="thin">
        <color rgb="FF95C11F"/>
      </left>
      <right/>
      <top style="thin">
        <color rgb="FF95C11F"/>
      </top>
      <bottom/>
      <diagonal/>
    </border>
    <border>
      <left style="thin">
        <color rgb="FF95C11F"/>
      </left>
      <right/>
      <top/>
      <bottom/>
      <diagonal/>
    </border>
    <border>
      <left/>
      <right/>
      <top style="thin">
        <color indexed="64"/>
      </top>
      <bottom style="thin">
        <color rgb="FF006B80"/>
      </bottom>
      <diagonal/>
    </border>
    <border>
      <left/>
      <right style="thin">
        <color rgb="FF95C11F"/>
      </right>
      <top/>
      <bottom style="thin">
        <color rgb="FF006B80"/>
      </bottom>
      <diagonal/>
    </border>
    <border>
      <left style="thin">
        <color rgb="FF95C11F"/>
      </left>
      <right style="thin">
        <color rgb="FF95C11F"/>
      </right>
      <top/>
      <bottom style="thin">
        <color rgb="FF95C11F"/>
      </bottom>
      <diagonal/>
    </border>
    <border>
      <left/>
      <right/>
      <top style="thin">
        <color rgb="FF006B80"/>
      </top>
      <bottom style="thin">
        <color rgb="FF95C11F"/>
      </bottom>
      <diagonal/>
    </border>
    <border>
      <left style="thin">
        <color rgb="FF95C11F"/>
      </left>
      <right style="thin">
        <color rgb="FF95C11F"/>
      </right>
      <top/>
      <bottom/>
      <diagonal/>
    </border>
    <border>
      <left/>
      <right style="thin">
        <color rgb="FF006B80"/>
      </right>
      <top/>
      <bottom/>
      <diagonal/>
    </border>
    <border>
      <left/>
      <right style="thin">
        <color rgb="FF006B80"/>
      </right>
      <top/>
      <bottom style="thin">
        <color rgb="FF006B80"/>
      </bottom>
      <diagonal/>
    </border>
    <border>
      <left/>
      <right/>
      <top style="thin">
        <color rgb="FF006B80"/>
      </top>
      <bottom/>
      <diagonal/>
    </border>
    <border>
      <left/>
      <right/>
      <top style="thin">
        <color indexed="64"/>
      </top>
      <bottom style="medium">
        <color indexed="64"/>
      </bottom>
      <diagonal/>
    </border>
    <border>
      <left/>
      <right/>
      <top style="thin">
        <color indexed="64"/>
      </top>
      <bottom style="thin">
        <color indexed="64"/>
      </bottom>
      <diagonal/>
    </border>
    <border>
      <left/>
      <right/>
      <top/>
      <bottom style="thin">
        <color indexed="64"/>
      </bottom>
      <diagonal/>
    </border>
  </borders>
  <cellStyleXfs count="3">
    <xf numFmtId="0" fontId="0" fillId="0" borderId="0"/>
    <xf numFmtId="9" fontId="7" fillId="0" borderId="0" applyFont="0" applyFill="0" applyBorder="0" applyAlignment="0" applyProtection="0"/>
    <xf numFmtId="164" fontId="7" fillId="0" borderId="0" applyFont="0" applyFill="0" applyBorder="0" applyAlignment="0" applyProtection="0"/>
  </cellStyleXfs>
  <cellXfs count="577">
    <xf numFmtId="0" fontId="0" fillId="0" borderId="0" xfId="0"/>
    <xf numFmtId="0" fontId="1" fillId="0" borderId="0" xfId="0" applyFont="1"/>
    <xf numFmtId="0" fontId="0" fillId="0" borderId="0" xfId="0" applyAlignment="1">
      <alignment horizontal="right"/>
    </xf>
    <xf numFmtId="0" fontId="0" fillId="0" borderId="0" xfId="0" applyAlignment="1">
      <alignment horizontal="center"/>
    </xf>
    <xf numFmtId="49" fontId="3" fillId="0" borderId="0" xfId="0" applyNumberFormat="1" applyFont="1" applyAlignment="1">
      <alignment horizontal="center"/>
    </xf>
    <xf numFmtId="49" fontId="4" fillId="0" borderId="0" xfId="0" applyNumberFormat="1" applyFont="1" applyAlignment="1">
      <alignment horizontal="center"/>
    </xf>
    <xf numFmtId="0" fontId="0" fillId="0" borderId="0" xfId="0" applyAlignment="1">
      <alignment horizontal="left"/>
    </xf>
    <xf numFmtId="49" fontId="0" fillId="0" borderId="0" xfId="0" applyNumberFormat="1" applyAlignment="1">
      <alignment horizontal="center"/>
    </xf>
    <xf numFmtId="0" fontId="4" fillId="0" borderId="0" xfId="0" applyFont="1" applyAlignment="1">
      <alignment horizontal="center"/>
    </xf>
    <xf numFmtId="0" fontId="6" fillId="0" borderId="0" xfId="0" applyFont="1" applyAlignment="1">
      <alignment horizontal="center"/>
    </xf>
    <xf numFmtId="0" fontId="0" fillId="0" borderId="0" xfId="0" applyAlignment="1">
      <alignment wrapText="1"/>
    </xf>
    <xf numFmtId="49" fontId="0" fillId="0" borderId="0" xfId="0" applyNumberFormat="1" applyAlignment="1">
      <alignment horizontal="right"/>
    </xf>
    <xf numFmtId="2" fontId="0" fillId="0" borderId="0" xfId="0" applyNumberFormat="1"/>
    <xf numFmtId="164" fontId="0" fillId="0" borderId="0" xfId="2" applyFont="1"/>
    <xf numFmtId="165" fontId="0" fillId="0" borderId="0" xfId="0" applyNumberFormat="1"/>
    <xf numFmtId="165" fontId="5" fillId="0" borderId="0" xfId="0" applyNumberFormat="1" applyFont="1" applyAlignment="1">
      <alignment horizontal="right" wrapText="1"/>
    </xf>
    <xf numFmtId="169" fontId="5" fillId="0" borderId="0" xfId="0" applyNumberFormat="1" applyFont="1" applyAlignment="1">
      <alignment horizontal="right" wrapText="1"/>
    </xf>
    <xf numFmtId="169" fontId="0" fillId="0" borderId="0" xfId="0" applyNumberFormat="1" applyAlignment="1">
      <alignment horizontal="right"/>
    </xf>
    <xf numFmtId="0" fontId="8" fillId="0" borderId="0" xfId="0" applyFont="1"/>
    <xf numFmtId="0" fontId="9" fillId="0" borderId="0" xfId="0" applyFont="1"/>
    <xf numFmtId="0" fontId="12" fillId="0" borderId="0" xfId="0" applyFont="1"/>
    <xf numFmtId="168" fontId="12" fillId="0" borderId="0" xfId="2" applyNumberFormat="1" applyFont="1" applyAlignment="1">
      <alignment horizontal="right"/>
    </xf>
    <xf numFmtId="168" fontId="12" fillId="0" borderId="0" xfId="2" applyNumberFormat="1" applyFont="1" applyBorder="1" applyAlignment="1">
      <alignment horizontal="right"/>
    </xf>
    <xf numFmtId="0" fontId="14" fillId="0" borderId="0" xfId="0" applyFont="1"/>
    <xf numFmtId="0" fontId="12" fillId="0" borderId="0" xfId="0" applyFont="1" applyAlignment="1">
      <alignment horizontal="right"/>
    </xf>
    <xf numFmtId="10" fontId="12" fillId="0" borderId="0" xfId="0" applyNumberFormat="1" applyFont="1" applyAlignment="1">
      <alignment horizontal="right"/>
    </xf>
    <xf numFmtId="169" fontId="12" fillId="0" borderId="0" xfId="2" applyNumberFormat="1" applyFont="1" applyAlignment="1">
      <alignment horizontal="right"/>
    </xf>
    <xf numFmtId="169" fontId="12" fillId="0" borderId="0" xfId="2" applyNumberFormat="1" applyFont="1" applyBorder="1" applyAlignment="1">
      <alignment horizontal="right"/>
    </xf>
    <xf numFmtId="0" fontId="11" fillId="2" borderId="0" xfId="0" applyFont="1" applyFill="1" applyAlignment="1">
      <alignment horizontal="right"/>
    </xf>
    <xf numFmtId="168" fontId="11" fillId="2" borderId="0" xfId="2" applyNumberFormat="1" applyFont="1" applyFill="1" applyAlignment="1">
      <alignment horizontal="right"/>
    </xf>
    <xf numFmtId="0" fontId="10" fillId="0" borderId="1" xfId="0" applyFont="1" applyBorder="1"/>
    <xf numFmtId="0" fontId="12" fillId="0" borderId="1" xfId="0" applyFont="1" applyBorder="1" applyAlignment="1">
      <alignment horizontal="right"/>
    </xf>
    <xf numFmtId="0" fontId="11" fillId="2" borderId="1" xfId="0" applyFont="1" applyFill="1" applyBorder="1" applyAlignment="1">
      <alignment horizontal="right"/>
    </xf>
    <xf numFmtId="0" fontId="12" fillId="0" borderId="1" xfId="0" applyFont="1" applyBorder="1"/>
    <xf numFmtId="168" fontId="12" fillId="0" borderId="1" xfId="2" applyNumberFormat="1" applyFont="1" applyBorder="1" applyAlignment="1">
      <alignment horizontal="right"/>
    </xf>
    <xf numFmtId="10" fontId="12" fillId="0" borderId="1" xfId="0" applyNumberFormat="1" applyFont="1" applyBorder="1" applyAlignment="1">
      <alignment horizontal="right"/>
    </xf>
    <xf numFmtId="0" fontId="12" fillId="0" borderId="2" xfId="0" applyFont="1" applyBorder="1"/>
    <xf numFmtId="168" fontId="12" fillId="0" borderId="2" xfId="2" applyNumberFormat="1" applyFont="1" applyBorder="1" applyAlignment="1">
      <alignment horizontal="right"/>
    </xf>
    <xf numFmtId="168" fontId="11" fillId="2" borderId="2" xfId="2" applyNumberFormat="1" applyFont="1" applyFill="1" applyBorder="1" applyAlignment="1">
      <alignment horizontal="right"/>
    </xf>
    <xf numFmtId="0" fontId="12" fillId="0" borderId="2" xfId="0" applyFont="1" applyBorder="1" applyAlignment="1">
      <alignment horizontal="right"/>
    </xf>
    <xf numFmtId="0" fontId="16" fillId="2" borderId="0" xfId="0" applyFont="1" applyFill="1" applyAlignment="1">
      <alignment horizontal="right"/>
    </xf>
    <xf numFmtId="0" fontId="10" fillId="0" borderId="0" xfId="0" applyFont="1"/>
    <xf numFmtId="169" fontId="16" fillId="2" borderId="0" xfId="0" applyNumberFormat="1" applyFont="1" applyFill="1" applyAlignment="1">
      <alignment horizontal="right"/>
    </xf>
    <xf numFmtId="165" fontId="12" fillId="0" borderId="0" xfId="0" applyNumberFormat="1" applyFont="1" applyAlignment="1">
      <alignment horizontal="right"/>
    </xf>
    <xf numFmtId="165" fontId="16" fillId="2" borderId="0" xfId="0" applyNumberFormat="1" applyFont="1" applyFill="1" applyAlignment="1">
      <alignment horizontal="right"/>
    </xf>
    <xf numFmtId="2" fontId="12" fillId="0" borderId="0" xfId="0" applyNumberFormat="1" applyFont="1" applyAlignment="1">
      <alignment horizontal="right"/>
    </xf>
    <xf numFmtId="169" fontId="16" fillId="2" borderId="1" xfId="0" applyNumberFormat="1" applyFont="1" applyFill="1" applyBorder="1" applyAlignment="1">
      <alignment horizontal="right"/>
    </xf>
    <xf numFmtId="165" fontId="12" fillId="0" borderId="1" xfId="0" applyNumberFormat="1" applyFont="1" applyBorder="1" applyAlignment="1">
      <alignment horizontal="right"/>
    </xf>
    <xf numFmtId="165" fontId="16" fillId="2" borderId="1" xfId="0" applyNumberFormat="1" applyFont="1" applyFill="1" applyBorder="1" applyAlignment="1">
      <alignment horizontal="right"/>
    </xf>
    <xf numFmtId="0" fontId="10" fillId="0" borderId="2" xfId="0" applyFont="1" applyBorder="1"/>
    <xf numFmtId="169" fontId="16" fillId="2" borderId="2" xfId="0" applyNumberFormat="1" applyFont="1" applyFill="1" applyBorder="1" applyAlignment="1">
      <alignment horizontal="right"/>
    </xf>
    <xf numFmtId="165" fontId="12" fillId="0" borderId="2" xfId="0" applyNumberFormat="1" applyFont="1" applyBorder="1" applyAlignment="1">
      <alignment horizontal="right"/>
    </xf>
    <xf numFmtId="165" fontId="16" fillId="2" borderId="2" xfId="0" applyNumberFormat="1" applyFont="1" applyFill="1" applyBorder="1" applyAlignment="1">
      <alignment horizontal="right"/>
    </xf>
    <xf numFmtId="0" fontId="17" fillId="0" borderId="0" xfId="0" applyFont="1"/>
    <xf numFmtId="0" fontId="9" fillId="0" borderId="0" xfId="0" applyFont="1" applyAlignment="1">
      <alignment horizontal="right"/>
    </xf>
    <xf numFmtId="0" fontId="10" fillId="0" borderId="0" xfId="0" applyFont="1" applyAlignment="1">
      <alignment horizontal="right"/>
    </xf>
    <xf numFmtId="169" fontId="16" fillId="2" borderId="3" xfId="0" applyNumberFormat="1" applyFont="1" applyFill="1" applyBorder="1" applyAlignment="1">
      <alignment horizontal="right"/>
    </xf>
    <xf numFmtId="165" fontId="12" fillId="0" borderId="3" xfId="0" applyNumberFormat="1" applyFont="1" applyBorder="1" applyAlignment="1">
      <alignment horizontal="right"/>
    </xf>
    <xf numFmtId="0" fontId="16" fillId="0" borderId="0" xfId="0" applyFont="1"/>
    <xf numFmtId="0" fontId="12" fillId="0" borderId="5" xfId="0" applyFont="1" applyBorder="1" applyAlignment="1">
      <alignment horizontal="right"/>
    </xf>
    <xf numFmtId="165" fontId="12" fillId="0" borderId="9" xfId="0" applyNumberFormat="1" applyFont="1" applyBorder="1" applyAlignment="1">
      <alignment horizontal="right"/>
    </xf>
    <xf numFmtId="165" fontId="12" fillId="0" borderId="4" xfId="0" applyNumberFormat="1" applyFont="1" applyBorder="1" applyAlignment="1">
      <alignment horizontal="right"/>
    </xf>
    <xf numFmtId="165" fontId="12" fillId="0" borderId="5" xfId="0" applyNumberFormat="1" applyFont="1" applyBorder="1" applyAlignment="1">
      <alignment horizontal="right"/>
    </xf>
    <xf numFmtId="165" fontId="9" fillId="0" borderId="0" xfId="0" applyNumberFormat="1" applyFont="1"/>
    <xf numFmtId="165" fontId="12" fillId="0" borderId="6" xfId="0" applyNumberFormat="1" applyFont="1" applyBorder="1" applyAlignment="1">
      <alignment horizontal="right"/>
    </xf>
    <xf numFmtId="169" fontId="16" fillId="2" borderId="8" xfId="0" applyNumberFormat="1" applyFont="1" applyFill="1" applyBorder="1" applyAlignment="1">
      <alignment horizontal="right"/>
    </xf>
    <xf numFmtId="165" fontId="12" fillId="0" borderId="8" xfId="0" applyNumberFormat="1" applyFont="1" applyBorder="1" applyAlignment="1">
      <alignment horizontal="right"/>
    </xf>
    <xf numFmtId="169" fontId="16" fillId="2" borderId="7" xfId="0" applyNumberFormat="1" applyFont="1" applyFill="1" applyBorder="1" applyAlignment="1">
      <alignment horizontal="right"/>
    </xf>
    <xf numFmtId="165" fontId="9" fillId="0" borderId="0" xfId="0" applyNumberFormat="1" applyFont="1" applyAlignment="1">
      <alignment horizontal="right"/>
    </xf>
    <xf numFmtId="169" fontId="16" fillId="2" borderId="9" xfId="0" applyNumberFormat="1" applyFont="1" applyFill="1" applyBorder="1" applyAlignment="1">
      <alignment horizontal="right"/>
    </xf>
    <xf numFmtId="0" fontId="12" fillId="0" borderId="10" xfId="0" applyFont="1" applyBorder="1" applyAlignment="1">
      <alignment horizontal="center"/>
    </xf>
    <xf numFmtId="0" fontId="12" fillId="0" borderId="11" xfId="0" applyFont="1" applyBorder="1"/>
    <xf numFmtId="168" fontId="12" fillId="0" borderId="11" xfId="2" applyNumberFormat="1" applyFont="1" applyBorder="1" applyAlignment="1">
      <alignment horizontal="right"/>
    </xf>
    <xf numFmtId="168" fontId="11" fillId="2" borderId="11" xfId="2" applyNumberFormat="1" applyFont="1" applyFill="1" applyBorder="1" applyAlignment="1">
      <alignment horizontal="right"/>
    </xf>
    <xf numFmtId="10" fontId="12" fillId="0" borderId="11" xfId="0" applyNumberFormat="1" applyFont="1" applyBorder="1" applyAlignment="1">
      <alignment horizontal="right"/>
    </xf>
    <xf numFmtId="0" fontId="12" fillId="0" borderId="10" xfId="0" applyFont="1" applyBorder="1" applyAlignment="1">
      <alignment horizontal="right"/>
    </xf>
    <xf numFmtId="0" fontId="10" fillId="0" borderId="10" xfId="0" applyFont="1" applyBorder="1" applyAlignment="1">
      <alignment horizontal="left"/>
    </xf>
    <xf numFmtId="0" fontId="10" fillId="0" borderId="10" xfId="0" applyFont="1" applyBorder="1"/>
    <xf numFmtId="168" fontId="12" fillId="0" borderId="10" xfId="2" applyNumberFormat="1" applyFont="1" applyBorder="1" applyAlignment="1">
      <alignment horizontal="right"/>
    </xf>
    <xf numFmtId="169" fontId="12" fillId="0" borderId="10" xfId="2" applyNumberFormat="1" applyFont="1" applyBorder="1" applyAlignment="1">
      <alignment horizontal="right"/>
    </xf>
    <xf numFmtId="0" fontId="12" fillId="0" borderId="10" xfId="0" applyFont="1" applyBorder="1"/>
    <xf numFmtId="0" fontId="16" fillId="2" borderId="10" xfId="0" applyFont="1" applyFill="1" applyBorder="1" applyAlignment="1">
      <alignment horizontal="right"/>
    </xf>
    <xf numFmtId="0" fontId="9" fillId="0" borderId="10" xfId="0" applyFont="1" applyBorder="1"/>
    <xf numFmtId="0" fontId="10" fillId="0" borderId="11" xfId="0" applyFont="1" applyBorder="1"/>
    <xf numFmtId="0" fontId="12" fillId="0" borderId="11" xfId="0" applyFont="1" applyBorder="1" applyAlignment="1">
      <alignment horizontal="right"/>
    </xf>
    <xf numFmtId="169" fontId="16" fillId="2" borderId="11" xfId="0" applyNumberFormat="1" applyFont="1" applyFill="1" applyBorder="1" applyAlignment="1">
      <alignment horizontal="right"/>
    </xf>
    <xf numFmtId="165" fontId="12" fillId="0" borderId="11" xfId="0" applyNumberFormat="1" applyFont="1" applyBorder="1" applyAlignment="1">
      <alignment horizontal="right"/>
    </xf>
    <xf numFmtId="165" fontId="12" fillId="0" borderId="10" xfId="0" applyNumberFormat="1" applyFont="1" applyBorder="1" applyAlignment="1">
      <alignment horizontal="right"/>
    </xf>
    <xf numFmtId="49" fontId="12" fillId="0" borderId="1" xfId="0" applyNumberFormat="1" applyFont="1" applyBorder="1" applyAlignment="1">
      <alignment horizontal="right"/>
    </xf>
    <xf numFmtId="49" fontId="12" fillId="0" borderId="0" xfId="0" applyNumberFormat="1" applyFont="1" applyAlignment="1">
      <alignment horizontal="right"/>
    </xf>
    <xf numFmtId="49" fontId="11" fillId="2" borderId="0" xfId="0" applyNumberFormat="1" applyFont="1" applyFill="1" applyAlignment="1">
      <alignment horizontal="right"/>
    </xf>
    <xf numFmtId="0" fontId="11" fillId="2" borderId="10" xfId="0" applyFont="1" applyFill="1" applyBorder="1" applyAlignment="1">
      <alignment horizontal="right"/>
    </xf>
    <xf numFmtId="0" fontId="19" fillId="3" borderId="10" xfId="0" applyFont="1" applyFill="1" applyBorder="1" applyAlignment="1">
      <alignment horizontal="right"/>
    </xf>
    <xf numFmtId="49" fontId="12" fillId="0" borderId="10" xfId="0" applyNumberFormat="1" applyFont="1" applyBorder="1" applyAlignment="1">
      <alignment horizontal="right"/>
    </xf>
    <xf numFmtId="0" fontId="10" fillId="0" borderId="12" xfId="0" applyFont="1" applyBorder="1"/>
    <xf numFmtId="49" fontId="12" fillId="0" borderId="12" xfId="0" applyNumberFormat="1" applyFont="1" applyBorder="1" applyAlignment="1">
      <alignment horizontal="right"/>
    </xf>
    <xf numFmtId="169" fontId="16" fillId="3" borderId="0" xfId="0" applyNumberFormat="1" applyFont="1" applyFill="1" applyAlignment="1">
      <alignment horizontal="right"/>
    </xf>
    <xf numFmtId="165" fontId="9" fillId="3" borderId="0" xfId="0" applyNumberFormat="1" applyFont="1" applyFill="1" applyAlignment="1">
      <alignment horizontal="right"/>
    </xf>
    <xf numFmtId="169" fontId="16" fillId="2" borderId="10" xfId="0" applyNumberFormat="1" applyFont="1" applyFill="1" applyBorder="1" applyAlignment="1">
      <alignment horizontal="right"/>
    </xf>
    <xf numFmtId="0" fontId="20" fillId="0" borderId="0" xfId="0" applyFont="1"/>
    <xf numFmtId="49" fontId="21" fillId="0" borderId="0" xfId="0" applyNumberFormat="1" applyFont="1" applyAlignment="1">
      <alignment horizontal="center"/>
    </xf>
    <xf numFmtId="0" fontId="21" fillId="0" borderId="0" xfId="0" applyFont="1"/>
    <xf numFmtId="0" fontId="22" fillId="0" borderId="0" xfId="0" applyFont="1"/>
    <xf numFmtId="0" fontId="23" fillId="0" borderId="0" xfId="0" applyFont="1"/>
    <xf numFmtId="165" fontId="16" fillId="2" borderId="10" xfId="0" applyNumberFormat="1" applyFont="1" applyFill="1" applyBorder="1" applyAlignment="1">
      <alignment horizontal="right"/>
    </xf>
    <xf numFmtId="0" fontId="24" fillId="0" borderId="0" xfId="0" applyFont="1"/>
    <xf numFmtId="165" fontId="20" fillId="2" borderId="0" xfId="0" applyNumberFormat="1" applyFont="1" applyFill="1" applyAlignment="1">
      <alignment horizontal="right"/>
    </xf>
    <xf numFmtId="165" fontId="25" fillId="0" borderId="0" xfId="0" applyNumberFormat="1" applyFont="1" applyAlignment="1">
      <alignment horizontal="right"/>
    </xf>
    <xf numFmtId="165" fontId="22" fillId="0" borderId="0" xfId="0" applyNumberFormat="1" applyFont="1" applyAlignment="1">
      <alignment horizontal="right"/>
    </xf>
    <xf numFmtId="0" fontId="25" fillId="0" borderId="0" xfId="0" applyFont="1"/>
    <xf numFmtId="169" fontId="20" fillId="2" borderId="0" xfId="0" applyNumberFormat="1" applyFont="1" applyFill="1" applyAlignment="1">
      <alignment horizontal="right"/>
    </xf>
    <xf numFmtId="0" fontId="25" fillId="0" borderId="1" xfId="0" applyFont="1" applyBorder="1"/>
    <xf numFmtId="165" fontId="20" fillId="2" borderId="1" xfId="0" applyNumberFormat="1" applyFont="1" applyFill="1" applyBorder="1" applyAlignment="1">
      <alignment horizontal="right"/>
    </xf>
    <xf numFmtId="165" fontId="25" fillId="0" borderId="1" xfId="0" applyNumberFormat="1" applyFont="1" applyBorder="1" applyAlignment="1">
      <alignment horizontal="right"/>
    </xf>
    <xf numFmtId="169" fontId="20" fillId="2" borderId="1" xfId="0" applyNumberFormat="1" applyFont="1" applyFill="1" applyBorder="1" applyAlignment="1">
      <alignment horizontal="right"/>
    </xf>
    <xf numFmtId="0" fontId="26" fillId="0" borderId="10" xfId="0" applyFont="1" applyBorder="1"/>
    <xf numFmtId="165" fontId="20" fillId="2" borderId="10" xfId="0" applyNumberFormat="1" applyFont="1" applyFill="1" applyBorder="1" applyAlignment="1">
      <alignment horizontal="right"/>
    </xf>
    <xf numFmtId="165" fontId="25" fillId="0" borderId="10" xfId="0" applyNumberFormat="1" applyFont="1" applyBorder="1" applyAlignment="1">
      <alignment horizontal="right"/>
    </xf>
    <xf numFmtId="169" fontId="20" fillId="2" borderId="10" xfId="0" applyNumberFormat="1" applyFont="1" applyFill="1" applyBorder="1" applyAlignment="1">
      <alignment horizontal="right"/>
    </xf>
    <xf numFmtId="0" fontId="20" fillId="2" borderId="0" xfId="0" applyFont="1" applyFill="1" applyAlignment="1">
      <alignment horizontal="right"/>
    </xf>
    <xf numFmtId="0" fontId="25" fillId="0" borderId="0" xfId="0" applyFont="1" applyAlignment="1">
      <alignment horizontal="right"/>
    </xf>
    <xf numFmtId="0" fontId="20" fillId="2" borderId="10" xfId="0" applyFont="1" applyFill="1" applyBorder="1" applyAlignment="1">
      <alignment horizontal="right"/>
    </xf>
    <xf numFmtId="0" fontId="25" fillId="0" borderId="10" xfId="0" applyFont="1" applyBorder="1" applyAlignment="1">
      <alignment horizontal="right"/>
    </xf>
    <xf numFmtId="169" fontId="26" fillId="3" borderId="0" xfId="0" applyNumberFormat="1" applyFont="1" applyFill="1" applyAlignment="1">
      <alignment horizontal="right"/>
    </xf>
    <xf numFmtId="0" fontId="26" fillId="0" borderId="0" xfId="0" applyFont="1"/>
    <xf numFmtId="0" fontId="29" fillId="0" borderId="0" xfId="0" applyFont="1"/>
    <xf numFmtId="0" fontId="31" fillId="0" borderId="0" xfId="0" applyFont="1"/>
    <xf numFmtId="0" fontId="20" fillId="0" borderId="10" xfId="0" applyFont="1" applyBorder="1"/>
    <xf numFmtId="0" fontId="25" fillId="0" borderId="5" xfId="0" applyFont="1" applyBorder="1"/>
    <xf numFmtId="0" fontId="32" fillId="0" borderId="0" xfId="0" applyFont="1"/>
    <xf numFmtId="165" fontId="9" fillId="2" borderId="0" xfId="0" applyNumberFormat="1" applyFont="1" applyFill="1" applyAlignment="1">
      <alignment horizontal="right"/>
    </xf>
    <xf numFmtId="0" fontId="12" fillId="0" borderId="10" xfId="0" applyFont="1" applyBorder="1" applyAlignment="1">
      <alignment horizontal="center" vertical="center"/>
    </xf>
    <xf numFmtId="0" fontId="12" fillId="0" borderId="5" xfId="0" applyFont="1" applyBorder="1"/>
    <xf numFmtId="0" fontId="12" fillId="0" borderId="5" xfId="0" applyFont="1" applyBorder="1" applyAlignment="1">
      <alignment horizontal="center"/>
    </xf>
    <xf numFmtId="165" fontId="16" fillId="2" borderId="3" xfId="0" applyNumberFormat="1" applyFont="1" applyFill="1" applyBorder="1" applyAlignment="1">
      <alignment horizontal="right"/>
    </xf>
    <xf numFmtId="165" fontId="12" fillId="0" borderId="16" xfId="0" applyNumberFormat="1" applyFont="1" applyBorder="1" applyAlignment="1">
      <alignment horizontal="right"/>
    </xf>
    <xf numFmtId="0" fontId="12" fillId="0" borderId="0" xfId="0" applyFont="1" applyAlignment="1">
      <alignment horizontal="center"/>
    </xf>
    <xf numFmtId="49" fontId="29" fillId="0" borderId="0" xfId="0" applyNumberFormat="1" applyFont="1" applyAlignment="1">
      <alignment horizontal="center"/>
    </xf>
    <xf numFmtId="49" fontId="31" fillId="0" borderId="0" xfId="0" applyNumberFormat="1" applyFont="1" applyAlignment="1">
      <alignment horizontal="center"/>
    </xf>
    <xf numFmtId="49" fontId="24" fillId="0" borderId="0" xfId="0" applyNumberFormat="1" applyFont="1" applyAlignment="1">
      <alignment horizontal="center"/>
    </xf>
    <xf numFmtId="0" fontId="9" fillId="0" borderId="1" xfId="0" applyFont="1" applyBorder="1"/>
    <xf numFmtId="49" fontId="32" fillId="0" borderId="0" xfId="0" applyNumberFormat="1" applyFont="1" applyAlignment="1">
      <alignment horizontal="center"/>
    </xf>
    <xf numFmtId="0" fontId="9" fillId="0" borderId="11" xfId="0" applyFont="1" applyBorder="1"/>
    <xf numFmtId="165" fontId="16" fillId="2" borderId="11" xfId="0" applyNumberFormat="1" applyFont="1" applyFill="1" applyBorder="1" applyAlignment="1">
      <alignment horizontal="right"/>
    </xf>
    <xf numFmtId="164" fontId="12" fillId="0" borderId="0" xfId="2" applyFont="1" applyAlignment="1">
      <alignment horizontal="right"/>
    </xf>
    <xf numFmtId="164" fontId="12" fillId="0" borderId="1" xfId="2" applyFont="1" applyBorder="1" applyAlignment="1">
      <alignment horizontal="right"/>
    </xf>
    <xf numFmtId="49" fontId="16" fillId="2" borderId="0" xfId="0" applyNumberFormat="1" applyFont="1" applyFill="1" applyAlignment="1">
      <alignment horizontal="right"/>
    </xf>
    <xf numFmtId="0" fontId="12" fillId="0" borderId="11" xfId="2" applyNumberFormat="1" applyFont="1" applyBorder="1" applyAlignment="1">
      <alignment horizontal="right"/>
    </xf>
    <xf numFmtId="0" fontId="16" fillId="2" borderId="11" xfId="2" applyNumberFormat="1" applyFont="1" applyFill="1" applyBorder="1" applyAlignment="1">
      <alignment horizontal="right"/>
    </xf>
    <xf numFmtId="0" fontId="31" fillId="0" borderId="13" xfId="0" applyFont="1" applyBorder="1"/>
    <xf numFmtId="169" fontId="16" fillId="2" borderId="13" xfId="0" applyNumberFormat="1" applyFont="1" applyFill="1" applyBorder="1" applyAlignment="1">
      <alignment horizontal="right"/>
    </xf>
    <xf numFmtId="166" fontId="16" fillId="2" borderId="13" xfId="2" applyNumberFormat="1" applyFont="1" applyFill="1" applyBorder="1" applyAlignment="1">
      <alignment horizontal="right"/>
    </xf>
    <xf numFmtId="9" fontId="12" fillId="0" borderId="0" xfId="0" applyNumberFormat="1" applyFont="1" applyAlignment="1">
      <alignment horizontal="left"/>
    </xf>
    <xf numFmtId="0" fontId="12" fillId="0" borderId="0" xfId="0" applyFont="1" applyAlignment="1">
      <alignment horizontal="left"/>
    </xf>
    <xf numFmtId="49" fontId="12" fillId="0" borderId="13" xfId="0" applyNumberFormat="1" applyFont="1" applyBorder="1" applyAlignment="1">
      <alignment horizontal="right"/>
    </xf>
    <xf numFmtId="0" fontId="10" fillId="0" borderId="0" xfId="0" applyFont="1" applyAlignment="1">
      <alignment horizontal="left"/>
    </xf>
    <xf numFmtId="165" fontId="12" fillId="0" borderId="0" xfId="2" applyNumberFormat="1" applyFont="1" applyAlignment="1">
      <alignment horizontal="right"/>
    </xf>
    <xf numFmtId="0" fontId="12" fillId="0" borderId="1" xfId="0" applyFont="1" applyBorder="1" applyAlignment="1">
      <alignment horizontal="left"/>
    </xf>
    <xf numFmtId="165" fontId="12" fillId="0" borderId="10" xfId="2" applyNumberFormat="1" applyFont="1" applyBorder="1" applyAlignment="1">
      <alignment horizontal="right"/>
    </xf>
    <xf numFmtId="165" fontId="12" fillId="0" borderId="1" xfId="2" applyNumberFormat="1" applyFont="1" applyBorder="1" applyAlignment="1">
      <alignment horizontal="right"/>
    </xf>
    <xf numFmtId="0" fontId="33" fillId="0" borderId="0" xfId="0" applyFont="1" applyAlignment="1">
      <alignment horizontal="right"/>
    </xf>
    <xf numFmtId="0" fontId="16" fillId="0" borderId="0" xfId="0" applyFont="1" applyAlignment="1">
      <alignment horizontal="right"/>
    </xf>
    <xf numFmtId="0" fontId="22" fillId="0" borderId="0" xfId="0" applyFont="1" applyAlignment="1">
      <alignment horizontal="right"/>
    </xf>
    <xf numFmtId="0" fontId="9" fillId="2" borderId="0" xfId="0" applyFont="1" applyFill="1" applyAlignment="1">
      <alignment horizontal="right"/>
    </xf>
    <xf numFmtId="169" fontId="9" fillId="2" borderId="0" xfId="0" applyNumberFormat="1" applyFont="1" applyFill="1" applyAlignment="1">
      <alignment horizontal="right"/>
    </xf>
    <xf numFmtId="0" fontId="10" fillId="0" borderId="10" xfId="0" applyFont="1" applyBorder="1" applyAlignment="1">
      <alignment horizontal="right"/>
    </xf>
    <xf numFmtId="0" fontId="10" fillId="0" borderId="2" xfId="0" applyFont="1" applyBorder="1" applyAlignment="1">
      <alignment horizontal="right"/>
    </xf>
    <xf numFmtId="0" fontId="16" fillId="0" borderId="10" xfId="0" applyFont="1" applyBorder="1" applyAlignment="1">
      <alignment horizontal="right"/>
    </xf>
    <xf numFmtId="0" fontId="9" fillId="0" borderId="1" xfId="0" applyFont="1" applyBorder="1" applyAlignment="1">
      <alignment horizontal="right"/>
    </xf>
    <xf numFmtId="0" fontId="10" fillId="0" borderId="2" xfId="0" applyFont="1" applyBorder="1" applyAlignment="1">
      <alignment horizontal="left"/>
    </xf>
    <xf numFmtId="0" fontId="16" fillId="0" borderId="2" xfId="0" applyFont="1" applyBorder="1" applyAlignment="1">
      <alignment horizontal="right"/>
    </xf>
    <xf numFmtId="0" fontId="9" fillId="0" borderId="0" xfId="0" applyFont="1" applyAlignment="1">
      <alignment horizontal="center"/>
    </xf>
    <xf numFmtId="0" fontId="20" fillId="0" borderId="0" xfId="0" applyFont="1" applyAlignment="1">
      <alignment horizontal="center"/>
    </xf>
    <xf numFmtId="0" fontId="33" fillId="0" borderId="0" xfId="0" applyFont="1" applyAlignment="1">
      <alignment horizontal="center"/>
    </xf>
    <xf numFmtId="0" fontId="10" fillId="0" borderId="0" xfId="0" applyFont="1" applyAlignment="1">
      <alignment horizontal="center"/>
    </xf>
    <xf numFmtId="0" fontId="10" fillId="3" borderId="0" xfId="0" applyFont="1" applyFill="1" applyAlignment="1">
      <alignment horizontal="left"/>
    </xf>
    <xf numFmtId="0" fontId="10" fillId="3" borderId="0" xfId="0" applyFont="1" applyFill="1" applyAlignment="1">
      <alignment horizontal="center"/>
    </xf>
    <xf numFmtId="0" fontId="12" fillId="3" borderId="0" xfId="0" applyFont="1" applyFill="1" applyAlignment="1">
      <alignment horizontal="left"/>
    </xf>
    <xf numFmtId="0" fontId="12" fillId="3" borderId="0" xfId="0" applyFont="1" applyFill="1" applyAlignment="1">
      <alignment horizontal="center"/>
    </xf>
    <xf numFmtId="0" fontId="10" fillId="0" borderId="10" xfId="0" applyFont="1" applyBorder="1" applyAlignment="1">
      <alignment horizontal="center"/>
    </xf>
    <xf numFmtId="0" fontId="12" fillId="0" borderId="1" xfId="0" applyFont="1" applyBorder="1" applyAlignment="1">
      <alignment horizontal="center"/>
    </xf>
    <xf numFmtId="0" fontId="10" fillId="3" borderId="10" xfId="0" applyFont="1" applyFill="1" applyBorder="1" applyAlignment="1">
      <alignment horizontal="left"/>
    </xf>
    <xf numFmtId="0" fontId="12" fillId="3" borderId="10" xfId="0" applyFont="1" applyFill="1" applyBorder="1" applyAlignment="1">
      <alignment horizontal="center"/>
    </xf>
    <xf numFmtId="0" fontId="12" fillId="3" borderId="1" xfId="0" applyFont="1" applyFill="1" applyBorder="1" applyAlignment="1">
      <alignment horizontal="left"/>
    </xf>
    <xf numFmtId="0" fontId="12" fillId="3" borderId="1" xfId="0" applyFont="1" applyFill="1" applyBorder="1" applyAlignment="1">
      <alignment horizontal="center"/>
    </xf>
    <xf numFmtId="0" fontId="10" fillId="3" borderId="10" xfId="0" applyFont="1" applyFill="1" applyBorder="1" applyAlignment="1">
      <alignment horizontal="center"/>
    </xf>
    <xf numFmtId="0" fontId="12" fillId="3" borderId="0" xfId="0" applyFont="1" applyFill="1" applyAlignment="1">
      <alignment horizontal="right"/>
    </xf>
    <xf numFmtId="0" fontId="12" fillId="3" borderId="1" xfId="0" applyFont="1" applyFill="1" applyBorder="1" applyAlignment="1">
      <alignment horizontal="right"/>
    </xf>
    <xf numFmtId="49" fontId="9" fillId="2" borderId="0" xfId="0" applyNumberFormat="1" applyFont="1" applyFill="1" applyAlignment="1">
      <alignment horizontal="right"/>
    </xf>
    <xf numFmtId="0" fontId="9" fillId="0" borderId="10" xfId="0" applyFont="1" applyBorder="1" applyAlignment="1">
      <alignment horizontal="right"/>
    </xf>
    <xf numFmtId="49" fontId="9" fillId="0" borderId="0" xfId="0" applyNumberFormat="1" applyFont="1" applyAlignment="1">
      <alignment horizontal="center"/>
    </xf>
    <xf numFmtId="0" fontId="21" fillId="0" borderId="0" xfId="0" applyFont="1" applyAlignment="1">
      <alignment horizontal="center"/>
    </xf>
    <xf numFmtId="0" fontId="32" fillId="0" borderId="0" xfId="0" applyFont="1" applyAlignment="1">
      <alignment horizontal="center"/>
    </xf>
    <xf numFmtId="165" fontId="9" fillId="0" borderId="10" xfId="0" applyNumberFormat="1" applyFont="1" applyBorder="1" applyAlignment="1">
      <alignment horizontal="right"/>
    </xf>
    <xf numFmtId="165" fontId="9" fillId="0" borderId="1" xfId="0" applyNumberFormat="1" applyFont="1" applyBorder="1" applyAlignment="1">
      <alignment horizontal="right"/>
    </xf>
    <xf numFmtId="0" fontId="38" fillId="0" borderId="0" xfId="0" applyFont="1" applyAlignment="1">
      <alignment horizontal="center"/>
    </xf>
    <xf numFmtId="0" fontId="16" fillId="2" borderId="0" xfId="0" applyFont="1" applyFill="1"/>
    <xf numFmtId="165" fontId="16" fillId="2" borderId="0" xfId="2" applyNumberFormat="1" applyFont="1" applyFill="1" applyAlignment="1">
      <alignment horizontal="right"/>
    </xf>
    <xf numFmtId="165" fontId="16" fillId="2" borderId="0" xfId="2" quotePrefix="1" applyNumberFormat="1" applyFont="1" applyFill="1" applyAlignment="1">
      <alignment horizontal="right"/>
    </xf>
    <xf numFmtId="0" fontId="31" fillId="0" borderId="0" xfId="0" applyFont="1" applyAlignment="1">
      <alignment horizontal="center"/>
    </xf>
    <xf numFmtId="0" fontId="11" fillId="0" borderId="0" xfId="0" applyFont="1" applyAlignment="1">
      <alignment horizontal="center"/>
    </xf>
    <xf numFmtId="0" fontId="11" fillId="0" borderId="0" xfId="0" applyFont="1" applyAlignment="1">
      <alignment horizontal="left"/>
    </xf>
    <xf numFmtId="165" fontId="12" fillId="0" borderId="0" xfId="2" applyNumberFormat="1" applyFont="1" applyBorder="1" applyAlignment="1">
      <alignment horizontal="right"/>
    </xf>
    <xf numFmtId="165" fontId="16" fillId="2" borderId="0" xfId="2" applyNumberFormat="1" applyFont="1" applyFill="1" applyBorder="1" applyAlignment="1">
      <alignment horizontal="right"/>
    </xf>
    <xf numFmtId="165" fontId="16" fillId="2" borderId="1" xfId="2" applyNumberFormat="1" applyFont="1" applyFill="1" applyBorder="1" applyAlignment="1">
      <alignment horizontal="right"/>
    </xf>
    <xf numFmtId="49" fontId="12" fillId="0" borderId="1" xfId="0" applyNumberFormat="1" applyFont="1" applyBorder="1"/>
    <xf numFmtId="164" fontId="16" fillId="2" borderId="10" xfId="2" applyFont="1" applyFill="1" applyBorder="1"/>
    <xf numFmtId="164" fontId="9" fillId="0" borderId="10" xfId="2" applyFont="1" applyBorder="1"/>
    <xf numFmtId="165" fontId="22" fillId="0" borderId="0" xfId="2" applyNumberFormat="1" applyFont="1" applyBorder="1" applyAlignment="1">
      <alignment horizontal="right"/>
    </xf>
    <xf numFmtId="165" fontId="16" fillId="2" borderId="10" xfId="2" applyNumberFormat="1" applyFont="1" applyFill="1" applyBorder="1" applyAlignment="1">
      <alignment horizontal="right"/>
    </xf>
    <xf numFmtId="0" fontId="12" fillId="0" borderId="1" xfId="0" applyFont="1" applyBorder="1" applyAlignment="1">
      <alignment wrapText="1"/>
    </xf>
    <xf numFmtId="49" fontId="12" fillId="0" borderId="0" xfId="0" applyNumberFormat="1" applyFont="1" applyAlignment="1">
      <alignment horizontal="center"/>
    </xf>
    <xf numFmtId="49" fontId="23" fillId="0" borderId="0" xfId="0" applyNumberFormat="1" applyFont="1" applyAlignment="1">
      <alignment horizontal="center"/>
    </xf>
    <xf numFmtId="49" fontId="12" fillId="0" borderId="1" xfId="2" applyNumberFormat="1" applyFont="1" applyBorder="1" applyAlignment="1">
      <alignment horizontal="right"/>
    </xf>
    <xf numFmtId="0" fontId="24" fillId="0" borderId="0" xfId="0" applyFont="1" applyAlignment="1">
      <alignment horizontal="center"/>
    </xf>
    <xf numFmtId="0" fontId="34" fillId="0" borderId="0" xfId="0" applyFont="1"/>
    <xf numFmtId="0" fontId="42" fillId="0" borderId="0" xfId="0" applyFont="1"/>
    <xf numFmtId="0" fontId="16" fillId="2" borderId="0" xfId="0" applyFont="1" applyFill="1" applyAlignment="1">
      <alignment horizontal="right" wrapText="1"/>
    </xf>
    <xf numFmtId="0" fontId="12" fillId="0" borderId="0" xfId="0" applyFont="1" applyAlignment="1">
      <alignment wrapText="1"/>
    </xf>
    <xf numFmtId="0" fontId="42" fillId="0" borderId="0" xfId="0" applyFont="1" applyAlignment="1">
      <alignment wrapText="1"/>
    </xf>
    <xf numFmtId="0" fontId="31" fillId="0" borderId="14" xfId="0" applyFont="1" applyBorder="1"/>
    <xf numFmtId="165" fontId="16" fillId="2" borderId="14" xfId="0" applyNumberFormat="1" applyFont="1" applyFill="1" applyBorder="1" applyAlignment="1">
      <alignment horizontal="right"/>
    </xf>
    <xf numFmtId="165" fontId="12" fillId="0" borderId="14" xfId="0" applyNumberFormat="1" applyFont="1" applyBorder="1" applyAlignment="1">
      <alignment horizontal="right"/>
    </xf>
    <xf numFmtId="0" fontId="42" fillId="0" borderId="10" xfId="0" applyFont="1" applyBorder="1"/>
    <xf numFmtId="0" fontId="42" fillId="0" borderId="1" xfId="0" applyFont="1" applyBorder="1"/>
    <xf numFmtId="0" fontId="12" fillId="3" borderId="10" xfId="0" applyFont="1" applyFill="1" applyBorder="1" applyAlignment="1">
      <alignment horizontal="right"/>
    </xf>
    <xf numFmtId="165" fontId="12" fillId="3" borderId="0" xfId="0" applyNumberFormat="1" applyFont="1" applyFill="1" applyAlignment="1">
      <alignment horizontal="right"/>
    </xf>
    <xf numFmtId="165" fontId="12" fillId="3" borderId="1" xfId="0" applyNumberFormat="1" applyFont="1" applyFill="1" applyBorder="1" applyAlignment="1">
      <alignment horizontal="right"/>
    </xf>
    <xf numFmtId="165" fontId="12" fillId="3" borderId="10" xfId="0" applyNumberFormat="1" applyFont="1" applyFill="1" applyBorder="1" applyAlignment="1">
      <alignment horizontal="right"/>
    </xf>
    <xf numFmtId="0" fontId="9" fillId="3" borderId="0" xfId="0" applyFont="1" applyFill="1"/>
    <xf numFmtId="0" fontId="10" fillId="0" borderId="14" xfId="0" applyFont="1" applyBorder="1"/>
    <xf numFmtId="49" fontId="16" fillId="2" borderId="1" xfId="0" applyNumberFormat="1" applyFont="1" applyFill="1" applyBorder="1" applyAlignment="1">
      <alignment horizontal="right"/>
    </xf>
    <xf numFmtId="165" fontId="11" fillId="2" borderId="0" xfId="0" applyNumberFormat="1" applyFont="1" applyFill="1" applyAlignment="1">
      <alignment horizontal="right"/>
    </xf>
    <xf numFmtId="165" fontId="11" fillId="2" borderId="10" xfId="0" applyNumberFormat="1" applyFont="1" applyFill="1" applyBorder="1" applyAlignment="1">
      <alignment horizontal="right"/>
    </xf>
    <xf numFmtId="0" fontId="34" fillId="0" borderId="1" xfId="0" applyFont="1" applyBorder="1"/>
    <xf numFmtId="0" fontId="9" fillId="0" borderId="5" xfId="0" applyFont="1" applyBorder="1"/>
    <xf numFmtId="0" fontId="9" fillId="0" borderId="5" xfId="0" applyFont="1" applyBorder="1" applyAlignment="1">
      <alignment wrapText="1"/>
    </xf>
    <xf numFmtId="0" fontId="44" fillId="0" borderId="0" xfId="0" applyFont="1"/>
    <xf numFmtId="0" fontId="46" fillId="0" borderId="0" xfId="0" applyFont="1"/>
    <xf numFmtId="169" fontId="16" fillId="2" borderId="15" xfId="0" applyNumberFormat="1" applyFont="1" applyFill="1" applyBorder="1" applyAlignment="1">
      <alignment horizontal="right"/>
    </xf>
    <xf numFmtId="0" fontId="5" fillId="0" borderId="0" xfId="0" applyFont="1" applyAlignment="1">
      <alignment horizontal="right" wrapText="1"/>
    </xf>
    <xf numFmtId="164" fontId="5" fillId="0" borderId="0" xfId="2" applyFont="1" applyBorder="1" applyAlignment="1">
      <alignment horizontal="right" wrapText="1"/>
    </xf>
    <xf numFmtId="49" fontId="5" fillId="0" borderId="0" xfId="0" applyNumberFormat="1" applyFont="1" applyAlignment="1">
      <alignment horizontal="right" wrapText="1"/>
    </xf>
    <xf numFmtId="0" fontId="0" fillId="0" borderId="10" xfId="0" applyBorder="1"/>
    <xf numFmtId="0" fontId="12" fillId="0" borderId="10" xfId="0" applyFont="1" applyBorder="1" applyAlignment="1">
      <alignment horizontal="right" wrapText="1"/>
    </xf>
    <xf numFmtId="164" fontId="12" fillId="0" borderId="0" xfId="2" applyFont="1" applyAlignment="1">
      <alignment horizontal="right" wrapText="1"/>
    </xf>
    <xf numFmtId="165" fontId="12" fillId="0" borderId="0" xfId="0" applyNumberFormat="1" applyFont="1" applyAlignment="1">
      <alignment horizontal="right" wrapText="1"/>
    </xf>
    <xf numFmtId="49" fontId="12" fillId="0" borderId="1" xfId="0" applyNumberFormat="1" applyFont="1" applyBorder="1" applyAlignment="1">
      <alignment horizontal="right" wrapText="1"/>
    </xf>
    <xf numFmtId="0" fontId="10" fillId="0" borderId="22" xfId="0" applyFont="1" applyBorder="1" applyAlignment="1">
      <alignment horizontal="right"/>
    </xf>
    <xf numFmtId="165" fontId="12" fillId="0" borderId="23" xfId="0" applyNumberFormat="1" applyFont="1" applyBorder="1" applyAlignment="1">
      <alignment horizontal="right"/>
    </xf>
    <xf numFmtId="165" fontId="12" fillId="0" borderId="21" xfId="0" applyNumberFormat="1" applyFont="1" applyBorder="1" applyAlignment="1">
      <alignment horizontal="right"/>
    </xf>
    <xf numFmtId="0" fontId="12" fillId="0" borderId="0" xfId="0" applyFont="1" applyAlignment="1">
      <alignment horizontal="right" wrapText="1"/>
    </xf>
    <xf numFmtId="49" fontId="12" fillId="0" borderId="0" xfId="0" applyNumberFormat="1" applyFont="1" applyAlignment="1">
      <alignment horizontal="right" wrapText="1"/>
    </xf>
    <xf numFmtId="49" fontId="12" fillId="0" borderId="22" xfId="0" applyNumberFormat="1" applyFont="1" applyBorder="1" applyAlignment="1">
      <alignment horizontal="right" wrapText="1"/>
    </xf>
    <xf numFmtId="0" fontId="14" fillId="0" borderId="10" xfId="0" applyFont="1" applyBorder="1"/>
    <xf numFmtId="49" fontId="9" fillId="0" borderId="0" xfId="0" applyNumberFormat="1" applyFont="1" applyAlignment="1">
      <alignment horizontal="right"/>
    </xf>
    <xf numFmtId="0" fontId="26" fillId="2" borderId="0" xfId="0" applyFont="1" applyFill="1"/>
    <xf numFmtId="0" fontId="9" fillId="0" borderId="0" xfId="0" applyFont="1" applyAlignment="1">
      <alignment wrapText="1"/>
    </xf>
    <xf numFmtId="0" fontId="16" fillId="2" borderId="1" xfId="0" applyFont="1" applyFill="1" applyBorder="1" applyAlignment="1">
      <alignment horizontal="right"/>
    </xf>
    <xf numFmtId="49" fontId="16" fillId="0" borderId="0" xfId="0" applyNumberFormat="1" applyFont="1" applyAlignment="1">
      <alignment horizontal="center"/>
    </xf>
    <xf numFmtId="0" fontId="9" fillId="3" borderId="0" xfId="0" applyFont="1" applyFill="1" applyAlignment="1">
      <alignment horizontal="right"/>
    </xf>
    <xf numFmtId="0" fontId="16" fillId="3" borderId="0" xfId="0" applyFont="1" applyFill="1" applyAlignment="1">
      <alignment horizontal="right"/>
    </xf>
    <xf numFmtId="0" fontId="16" fillId="3" borderId="0" xfId="0" applyFont="1" applyFill="1"/>
    <xf numFmtId="0" fontId="9" fillId="3" borderId="10" xfId="0" applyFont="1" applyFill="1" applyBorder="1" applyAlignment="1">
      <alignment horizontal="right"/>
    </xf>
    <xf numFmtId="0" fontId="9" fillId="3" borderId="10" xfId="0" applyFont="1" applyFill="1" applyBorder="1"/>
    <xf numFmtId="0" fontId="16" fillId="3" borderId="10" xfId="0" applyFont="1" applyFill="1" applyBorder="1" applyAlignment="1">
      <alignment horizontal="right"/>
    </xf>
    <xf numFmtId="0" fontId="16" fillId="3" borderId="10" xfId="0" applyFont="1" applyFill="1" applyBorder="1"/>
    <xf numFmtId="0" fontId="48" fillId="0" borderId="0" xfId="0" applyFont="1"/>
    <xf numFmtId="49" fontId="45" fillId="0" borderId="0" xfId="0" applyNumberFormat="1" applyFont="1" applyAlignment="1">
      <alignment horizontal="right"/>
    </xf>
    <xf numFmtId="49" fontId="45" fillId="2" borderId="0" xfId="0" applyNumberFormat="1" applyFont="1" applyFill="1" applyAlignment="1">
      <alignment horizontal="right"/>
    </xf>
    <xf numFmtId="165" fontId="9" fillId="2" borderId="0" xfId="0" applyNumberFormat="1" applyFont="1" applyFill="1"/>
    <xf numFmtId="165" fontId="16" fillId="2" borderId="0" xfId="0" applyNumberFormat="1" applyFont="1" applyFill="1"/>
    <xf numFmtId="0" fontId="35" fillId="0" borderId="0" xfId="0" applyFont="1"/>
    <xf numFmtId="0" fontId="9" fillId="0" borderId="2" xfId="0" applyFont="1" applyBorder="1"/>
    <xf numFmtId="165" fontId="9" fillId="2" borderId="3" xfId="0" applyNumberFormat="1" applyFont="1" applyFill="1" applyBorder="1"/>
    <xf numFmtId="165" fontId="16" fillId="2" borderId="3" xfId="0" applyNumberFormat="1" applyFont="1" applyFill="1" applyBorder="1"/>
    <xf numFmtId="165" fontId="12" fillId="0" borderId="7" xfId="0" applyNumberFormat="1" applyFont="1" applyBorder="1" applyAlignment="1">
      <alignment horizontal="right"/>
    </xf>
    <xf numFmtId="169" fontId="16" fillId="2" borderId="5" xfId="0" applyNumberFormat="1" applyFont="1" applyFill="1" applyBorder="1" applyAlignment="1">
      <alignment horizontal="right"/>
    </xf>
    <xf numFmtId="169" fontId="16" fillId="2" borderId="6" xfId="0" applyNumberFormat="1" applyFont="1" applyFill="1" applyBorder="1" applyAlignment="1">
      <alignment horizontal="right"/>
    </xf>
    <xf numFmtId="0" fontId="12" fillId="0" borderId="24" xfId="0" applyFont="1" applyBorder="1"/>
    <xf numFmtId="49" fontId="23" fillId="0" borderId="0" xfId="0" applyNumberFormat="1" applyFont="1" applyAlignment="1">
      <alignment horizontal="left"/>
    </xf>
    <xf numFmtId="49" fontId="10" fillId="0" borderId="1" xfId="0" applyNumberFormat="1" applyFont="1" applyBorder="1" applyAlignment="1">
      <alignment horizontal="left"/>
    </xf>
    <xf numFmtId="165" fontId="16" fillId="2" borderId="0" xfId="0" quotePrefix="1" applyNumberFormat="1" applyFont="1" applyFill="1" applyAlignment="1">
      <alignment horizontal="right"/>
    </xf>
    <xf numFmtId="0" fontId="10" fillId="0" borderId="0" xfId="0" applyFont="1" applyAlignment="1">
      <alignment horizontal="left" vertical="center"/>
    </xf>
    <xf numFmtId="165" fontId="16" fillId="3" borderId="0" xfId="0" applyNumberFormat="1" applyFont="1" applyFill="1" applyAlignment="1">
      <alignment horizontal="right"/>
    </xf>
    <xf numFmtId="165" fontId="16" fillId="3" borderId="0" xfId="0" quotePrefix="1" applyNumberFormat="1" applyFont="1" applyFill="1" applyAlignment="1">
      <alignment horizontal="right"/>
    </xf>
    <xf numFmtId="165" fontId="9" fillId="3" borderId="10" xfId="0" applyNumberFormat="1" applyFont="1" applyFill="1" applyBorder="1" applyAlignment="1">
      <alignment horizontal="right"/>
    </xf>
    <xf numFmtId="0" fontId="10" fillId="0" borderId="10" xfId="0" applyFont="1" applyBorder="1" applyAlignment="1">
      <alignment horizontal="left" vertical="center"/>
    </xf>
    <xf numFmtId="0" fontId="12" fillId="0" borderId="5" xfId="0" applyFont="1" applyBorder="1" applyAlignment="1">
      <alignment horizontal="left"/>
    </xf>
    <xf numFmtId="165" fontId="16" fillId="2" borderId="1" xfId="0" quotePrefix="1" applyNumberFormat="1" applyFont="1" applyFill="1" applyBorder="1" applyAlignment="1">
      <alignment horizontal="right"/>
    </xf>
    <xf numFmtId="0" fontId="12" fillId="0" borderId="10" xfId="0" applyFont="1" applyBorder="1" applyAlignment="1">
      <alignment horizontal="left"/>
    </xf>
    <xf numFmtId="0" fontId="1" fillId="0" borderId="0" xfId="0" applyFont="1" applyAlignment="1">
      <alignment horizontal="left"/>
    </xf>
    <xf numFmtId="0" fontId="10" fillId="0" borderId="0" xfId="0" applyFont="1" applyAlignment="1">
      <alignment vertical="center"/>
    </xf>
    <xf numFmtId="0" fontId="11" fillId="0" borderId="0" xfId="0" applyFont="1" applyAlignment="1">
      <alignment horizontal="right"/>
    </xf>
    <xf numFmtId="0" fontId="51" fillId="0" borderId="0" xfId="0" applyFont="1"/>
    <xf numFmtId="0" fontId="15" fillId="0" borderId="0" xfId="0" applyFont="1" applyAlignment="1">
      <alignment horizontal="center"/>
    </xf>
    <xf numFmtId="0" fontId="16" fillId="0" borderId="10" xfId="0" applyFont="1" applyBorder="1"/>
    <xf numFmtId="0" fontId="11" fillId="0" borderId="10" xfId="0" applyFont="1" applyBorder="1" applyAlignment="1">
      <alignment horizontal="right"/>
    </xf>
    <xf numFmtId="165" fontId="11" fillId="0" borderId="3" xfId="0" applyNumberFormat="1" applyFont="1" applyBorder="1" applyAlignment="1">
      <alignment horizontal="right"/>
    </xf>
    <xf numFmtId="165" fontId="11" fillId="0" borderId="0" xfId="0" quotePrefix="1" applyNumberFormat="1" applyFont="1" applyAlignment="1">
      <alignment horizontal="right"/>
    </xf>
    <xf numFmtId="165" fontId="11" fillId="0" borderId="0" xfId="0" applyNumberFormat="1" applyFont="1" applyAlignment="1">
      <alignment horizontal="right"/>
    </xf>
    <xf numFmtId="165" fontId="11" fillId="0" borderId="5" xfId="0" applyNumberFormat="1" applyFont="1" applyBorder="1" applyAlignment="1">
      <alignment horizontal="right"/>
    </xf>
    <xf numFmtId="165" fontId="11" fillId="0" borderId="7" xfId="0" applyNumberFormat="1" applyFont="1" applyBorder="1" applyAlignment="1">
      <alignment horizontal="right"/>
    </xf>
    <xf numFmtId="165" fontId="11" fillId="0" borderId="6" xfId="0" applyNumberFormat="1" applyFont="1" applyBorder="1" applyAlignment="1">
      <alignment horizontal="right"/>
    </xf>
    <xf numFmtId="165" fontId="11" fillId="0" borderId="8" xfId="0" applyNumberFormat="1" applyFont="1" applyBorder="1" applyAlignment="1">
      <alignment horizontal="right"/>
    </xf>
    <xf numFmtId="165" fontId="11" fillId="0" borderId="1" xfId="0" applyNumberFormat="1" applyFont="1" applyBorder="1" applyAlignment="1">
      <alignment horizontal="right"/>
    </xf>
    <xf numFmtId="165" fontId="11" fillId="0" borderId="10" xfId="0" applyNumberFormat="1" applyFont="1" applyBorder="1" applyAlignment="1">
      <alignment horizontal="right"/>
    </xf>
    <xf numFmtId="165" fontId="12" fillId="0" borderId="0" xfId="0" quotePrefix="1" applyNumberFormat="1" applyFont="1" applyAlignment="1">
      <alignment horizontal="right"/>
    </xf>
    <xf numFmtId="49" fontId="10" fillId="0" borderId="0" xfId="0" applyNumberFormat="1" applyFont="1" applyAlignment="1">
      <alignment horizontal="left"/>
    </xf>
    <xf numFmtId="0" fontId="10" fillId="0" borderId="11" xfId="0" applyFont="1" applyBorder="1" applyAlignment="1">
      <alignment horizontal="left"/>
    </xf>
    <xf numFmtId="165" fontId="16" fillId="3" borderId="1" xfId="0" quotePrefix="1" applyNumberFormat="1" applyFont="1" applyFill="1" applyBorder="1" applyAlignment="1">
      <alignment horizontal="right"/>
    </xf>
    <xf numFmtId="165" fontId="16" fillId="3" borderId="11" xfId="0" applyNumberFormat="1" applyFont="1" applyFill="1" applyBorder="1" applyAlignment="1">
      <alignment horizontal="right"/>
    </xf>
    <xf numFmtId="0" fontId="10" fillId="0" borderId="26" xfId="0" applyFont="1" applyBorder="1" applyAlignment="1">
      <alignment horizontal="left"/>
    </xf>
    <xf numFmtId="0" fontId="10" fillId="3" borderId="0" xfId="0" applyFont="1" applyFill="1" applyAlignment="1">
      <alignment horizontal="right"/>
    </xf>
    <xf numFmtId="0" fontId="10" fillId="3" borderId="10" xfId="0" applyFont="1" applyFill="1" applyBorder="1" applyAlignment="1">
      <alignment horizontal="right"/>
    </xf>
    <xf numFmtId="165" fontId="10" fillId="3" borderId="0" xfId="0" applyNumberFormat="1" applyFont="1" applyFill="1" applyAlignment="1">
      <alignment horizontal="right"/>
    </xf>
    <xf numFmtId="165" fontId="10" fillId="3" borderId="26" xfId="0" applyNumberFormat="1" applyFont="1" applyFill="1" applyBorder="1" applyAlignment="1">
      <alignment horizontal="right"/>
    </xf>
    <xf numFmtId="165" fontId="12" fillId="3" borderId="0" xfId="0" quotePrefix="1" applyNumberFormat="1" applyFont="1" applyFill="1" applyAlignment="1">
      <alignment horizontal="right"/>
    </xf>
    <xf numFmtId="49" fontId="12" fillId="0" borderId="0" xfId="0" applyNumberFormat="1" applyFont="1" applyAlignment="1">
      <alignment horizontal="left"/>
    </xf>
    <xf numFmtId="165" fontId="12" fillId="3" borderId="11" xfId="0" applyNumberFormat="1" applyFont="1" applyFill="1" applyBorder="1" applyAlignment="1">
      <alignment horizontal="right"/>
    </xf>
    <xf numFmtId="0" fontId="11" fillId="3" borderId="0" xfId="0" applyFont="1" applyFill="1" applyAlignment="1">
      <alignment horizontal="right"/>
    </xf>
    <xf numFmtId="0" fontId="52" fillId="0" borderId="0" xfId="0" applyFont="1" applyAlignment="1">
      <alignment horizontal="right" vertical="top"/>
    </xf>
    <xf numFmtId="0" fontId="52" fillId="0" borderId="0" xfId="0" applyFont="1" applyAlignment="1">
      <alignment horizontal="left" wrapText="1"/>
    </xf>
    <xf numFmtId="0" fontId="1" fillId="0" borderId="0" xfId="0" applyFont="1" applyAlignment="1">
      <alignment horizontal="center"/>
    </xf>
    <xf numFmtId="170" fontId="12" fillId="0" borderId="0" xfId="0" applyNumberFormat="1" applyFont="1" applyAlignment="1">
      <alignment horizontal="right"/>
    </xf>
    <xf numFmtId="169" fontId="9" fillId="2" borderId="1" xfId="0" applyNumberFormat="1" applyFont="1" applyFill="1" applyBorder="1" applyAlignment="1">
      <alignment horizontal="right"/>
    </xf>
    <xf numFmtId="0" fontId="31" fillId="3" borderId="0" xfId="0" applyFont="1" applyFill="1" applyAlignment="1">
      <alignment horizontal="center"/>
    </xf>
    <xf numFmtId="0" fontId="11" fillId="0" borderId="2" xfId="0" applyFont="1" applyBorder="1" applyAlignment="1">
      <alignment horizontal="left" wrapText="1"/>
    </xf>
    <xf numFmtId="0" fontId="47" fillId="0" borderId="0" xfId="0" applyFont="1"/>
    <xf numFmtId="0" fontId="12" fillId="3" borderId="0" xfId="0" applyFont="1" applyFill="1"/>
    <xf numFmtId="49" fontId="10" fillId="0" borderId="0" xfId="0" applyNumberFormat="1" applyFont="1"/>
    <xf numFmtId="0" fontId="9" fillId="2" borderId="3" xfId="0" applyFont="1" applyFill="1" applyBorder="1"/>
    <xf numFmtId="0" fontId="12" fillId="3" borderId="1" xfId="0" applyFont="1" applyFill="1" applyBorder="1"/>
    <xf numFmtId="0" fontId="11" fillId="2" borderId="0" xfId="0" applyFont="1" applyFill="1"/>
    <xf numFmtId="49" fontId="12" fillId="3" borderId="0" xfId="0" applyNumberFormat="1" applyFont="1" applyFill="1" applyAlignment="1">
      <alignment horizontal="right"/>
    </xf>
    <xf numFmtId="165" fontId="11" fillId="2" borderId="26" xfId="0" applyNumberFormat="1" applyFont="1" applyFill="1" applyBorder="1" applyAlignment="1">
      <alignment horizontal="right"/>
    </xf>
    <xf numFmtId="165" fontId="11" fillId="2" borderId="11" xfId="0" applyNumberFormat="1" applyFont="1" applyFill="1" applyBorder="1" applyAlignment="1">
      <alignment horizontal="right"/>
    </xf>
    <xf numFmtId="167" fontId="16" fillId="2" borderId="0" xfId="2" applyNumberFormat="1" applyFont="1" applyFill="1" applyAlignment="1">
      <alignment horizontal="right"/>
    </xf>
    <xf numFmtId="167" fontId="12" fillId="0" borderId="0" xfId="2" applyNumberFormat="1" applyFont="1" applyAlignment="1">
      <alignment horizontal="right"/>
    </xf>
    <xf numFmtId="167" fontId="12" fillId="0" borderId="1" xfId="2" applyNumberFormat="1" applyFont="1" applyBorder="1" applyAlignment="1">
      <alignment horizontal="right"/>
    </xf>
    <xf numFmtId="167" fontId="16" fillId="2" borderId="2" xfId="2" applyNumberFormat="1" applyFont="1" applyFill="1" applyBorder="1" applyAlignment="1">
      <alignment horizontal="right"/>
    </xf>
    <xf numFmtId="171" fontId="16" fillId="2" borderId="0" xfId="2" applyNumberFormat="1" applyFont="1" applyFill="1" applyAlignment="1">
      <alignment horizontal="right"/>
    </xf>
    <xf numFmtId="172" fontId="16" fillId="2" borderId="0" xfId="2" applyNumberFormat="1" applyFont="1" applyFill="1" applyAlignment="1">
      <alignment horizontal="right"/>
    </xf>
    <xf numFmtId="172" fontId="12" fillId="0" borderId="0" xfId="2" applyNumberFormat="1" applyFont="1" applyAlignment="1">
      <alignment horizontal="right"/>
    </xf>
    <xf numFmtId="172" fontId="12" fillId="0" borderId="0" xfId="2" applyNumberFormat="1" applyFont="1" applyBorder="1" applyAlignment="1">
      <alignment horizontal="right"/>
    </xf>
    <xf numFmtId="172" fontId="12" fillId="0" borderId="1" xfId="2" applyNumberFormat="1" applyFont="1" applyBorder="1" applyAlignment="1">
      <alignment horizontal="right"/>
    </xf>
    <xf numFmtId="171" fontId="12" fillId="0" borderId="0" xfId="2" applyNumberFormat="1" applyFont="1" applyAlignment="1">
      <alignment horizontal="right"/>
    </xf>
    <xf numFmtId="172" fontId="16" fillId="2" borderId="2" xfId="2" applyNumberFormat="1" applyFont="1" applyFill="1" applyBorder="1" applyAlignment="1">
      <alignment horizontal="right"/>
    </xf>
    <xf numFmtId="173" fontId="16" fillId="2" borderId="1" xfId="2" applyNumberFormat="1" applyFont="1" applyFill="1" applyBorder="1" applyAlignment="1">
      <alignment horizontal="right"/>
    </xf>
    <xf numFmtId="171" fontId="16" fillId="2" borderId="2" xfId="2" applyNumberFormat="1" applyFont="1" applyFill="1" applyBorder="1" applyAlignment="1">
      <alignment horizontal="right"/>
    </xf>
    <xf numFmtId="173" fontId="16" fillId="2" borderId="0" xfId="2" applyNumberFormat="1" applyFont="1" applyFill="1" applyBorder="1" applyAlignment="1">
      <alignment horizontal="right"/>
    </xf>
    <xf numFmtId="175" fontId="16" fillId="2" borderId="10" xfId="2" applyNumberFormat="1" applyFont="1" applyFill="1" applyBorder="1" applyAlignment="1">
      <alignment horizontal="right"/>
    </xf>
    <xf numFmtId="175" fontId="16" fillId="2" borderId="0" xfId="2" applyNumberFormat="1" applyFont="1" applyFill="1" applyBorder="1" applyAlignment="1">
      <alignment horizontal="right"/>
    </xf>
    <xf numFmtId="174" fontId="12" fillId="0" borderId="0" xfId="2" applyNumberFormat="1" applyFont="1" applyAlignment="1">
      <alignment horizontal="right"/>
    </xf>
    <xf numFmtId="174" fontId="12" fillId="0" borderId="2" xfId="2" applyNumberFormat="1" applyFont="1" applyBorder="1" applyAlignment="1">
      <alignment horizontal="right"/>
    </xf>
    <xf numFmtId="172" fontId="12" fillId="0" borderId="2" xfId="2" applyNumberFormat="1" applyFont="1" applyBorder="1" applyAlignment="1">
      <alignment horizontal="right"/>
    </xf>
    <xf numFmtId="172" fontId="9" fillId="0" borderId="0" xfId="2" applyNumberFormat="1" applyFont="1" applyFill="1" applyAlignment="1">
      <alignment horizontal="right"/>
    </xf>
    <xf numFmtId="176" fontId="12" fillId="0" borderId="0" xfId="2" applyNumberFormat="1" applyFont="1" applyAlignment="1">
      <alignment horizontal="right"/>
    </xf>
    <xf numFmtId="176" fontId="12" fillId="0" borderId="1" xfId="2" applyNumberFormat="1" applyFont="1" applyBorder="1" applyAlignment="1">
      <alignment horizontal="right"/>
    </xf>
    <xf numFmtId="174" fontId="12" fillId="0" borderId="10" xfId="2" applyNumberFormat="1" applyFont="1" applyBorder="1" applyAlignment="1">
      <alignment horizontal="right"/>
    </xf>
    <xf numFmtId="172" fontId="16" fillId="2" borderId="0" xfId="0" applyNumberFormat="1" applyFont="1" applyFill="1" applyAlignment="1">
      <alignment horizontal="right"/>
    </xf>
    <xf numFmtId="172" fontId="16" fillId="2" borderId="3" xfId="0" applyNumberFormat="1" applyFont="1" applyFill="1" applyBorder="1" applyAlignment="1">
      <alignment horizontal="right"/>
    </xf>
    <xf numFmtId="172" fontId="16" fillId="0" borderId="0" xfId="0" applyNumberFormat="1" applyFont="1" applyAlignment="1">
      <alignment horizontal="right"/>
    </xf>
    <xf numFmtId="175" fontId="12" fillId="0" borderId="5" xfId="0" applyNumberFormat="1" applyFont="1" applyBorder="1" applyAlignment="1">
      <alignment horizontal="right"/>
    </xf>
    <xf numFmtId="173" fontId="16" fillId="2" borderId="0" xfId="0" applyNumberFormat="1" applyFont="1" applyFill="1" applyAlignment="1">
      <alignment horizontal="right"/>
    </xf>
    <xf numFmtId="173" fontId="12" fillId="0" borderId="0" xfId="0" applyNumberFormat="1" applyFont="1" applyAlignment="1">
      <alignment horizontal="right"/>
    </xf>
    <xf numFmtId="173" fontId="12" fillId="0" borderId="5" xfId="0" applyNumberFormat="1" applyFont="1" applyBorder="1" applyAlignment="1">
      <alignment horizontal="right"/>
    </xf>
    <xf numFmtId="172" fontId="12" fillId="0" borderId="5" xfId="0" applyNumberFormat="1" applyFont="1" applyBorder="1" applyAlignment="1">
      <alignment horizontal="right"/>
    </xf>
    <xf numFmtId="176" fontId="12" fillId="0" borderId="1" xfId="0" applyNumberFormat="1" applyFont="1" applyBorder="1" applyAlignment="1">
      <alignment horizontal="right"/>
    </xf>
    <xf numFmtId="176" fontId="12" fillId="0" borderId="0" xfId="0" applyNumberFormat="1" applyFont="1" applyAlignment="1">
      <alignment horizontal="right"/>
    </xf>
    <xf numFmtId="176" fontId="12" fillId="0" borderId="11" xfId="0" applyNumberFormat="1" applyFont="1" applyBorder="1" applyAlignment="1">
      <alignment horizontal="right"/>
    </xf>
    <xf numFmtId="176" fontId="12" fillId="0" borderId="10" xfId="0" applyNumberFormat="1" applyFont="1" applyBorder="1" applyAlignment="1">
      <alignment horizontal="right"/>
    </xf>
    <xf numFmtId="172" fontId="11" fillId="2" borderId="1" xfId="0" applyNumberFormat="1" applyFont="1" applyFill="1" applyBorder="1" applyAlignment="1">
      <alignment horizontal="right"/>
    </xf>
    <xf numFmtId="172" fontId="11" fillId="2" borderId="0" xfId="0" applyNumberFormat="1" applyFont="1" applyFill="1" applyAlignment="1">
      <alignment horizontal="right"/>
    </xf>
    <xf numFmtId="172" fontId="11" fillId="2" borderId="10" xfId="0" applyNumberFormat="1" applyFont="1" applyFill="1" applyBorder="1" applyAlignment="1">
      <alignment horizontal="right"/>
    </xf>
    <xf numFmtId="176" fontId="12" fillId="0" borderId="12" xfId="0" applyNumberFormat="1" applyFont="1" applyBorder="1" applyAlignment="1">
      <alignment horizontal="right"/>
    </xf>
    <xf numFmtId="176" fontId="10" fillId="2" borderId="1" xfId="0" applyNumberFormat="1" applyFont="1" applyFill="1" applyBorder="1" applyAlignment="1">
      <alignment horizontal="right"/>
    </xf>
    <xf numFmtId="176" fontId="10" fillId="2" borderId="0" xfId="0" applyNumberFormat="1" applyFont="1" applyFill="1" applyAlignment="1">
      <alignment horizontal="right"/>
    </xf>
    <xf numFmtId="176" fontId="10" fillId="2" borderId="10" xfId="0" applyNumberFormat="1" applyFont="1" applyFill="1" applyBorder="1" applyAlignment="1">
      <alignment horizontal="right"/>
    </xf>
    <xf numFmtId="169" fontId="9" fillId="0" borderId="10" xfId="0" applyNumberFormat="1" applyFont="1" applyBorder="1" applyAlignment="1">
      <alignment horizontal="right"/>
    </xf>
    <xf numFmtId="169" fontId="26" fillId="0" borderId="0" xfId="0" applyNumberFormat="1" applyFont="1" applyAlignment="1">
      <alignment horizontal="right"/>
    </xf>
    <xf numFmtId="169" fontId="20" fillId="0" borderId="0" xfId="0" applyNumberFormat="1" applyFont="1" applyAlignment="1">
      <alignment horizontal="right"/>
    </xf>
    <xf numFmtId="176" fontId="20" fillId="2" borderId="3" xfId="0" applyNumberFormat="1" applyFont="1" applyFill="1" applyBorder="1" applyAlignment="1">
      <alignment horizontal="right"/>
    </xf>
    <xf numFmtId="176" fontId="25" fillId="0" borderId="0" xfId="0" applyNumberFormat="1" applyFont="1" applyAlignment="1">
      <alignment horizontal="right"/>
    </xf>
    <xf numFmtId="176" fontId="20" fillId="2" borderId="0" xfId="0" applyNumberFormat="1" applyFont="1" applyFill="1" applyAlignment="1">
      <alignment horizontal="right"/>
    </xf>
    <xf numFmtId="176" fontId="25" fillId="0" borderId="3" xfId="0" applyNumberFormat="1" applyFont="1" applyBorder="1" applyAlignment="1">
      <alignment horizontal="right"/>
    </xf>
    <xf numFmtId="176" fontId="20" fillId="2" borderId="17" xfId="0" applyNumberFormat="1" applyFont="1" applyFill="1" applyBorder="1" applyAlignment="1">
      <alignment horizontal="right"/>
    </xf>
    <xf numFmtId="176" fontId="25" fillId="0" borderId="9" xfId="0" applyNumberFormat="1" applyFont="1" applyBorder="1" applyAlignment="1">
      <alignment horizontal="right"/>
    </xf>
    <xf numFmtId="176" fontId="20" fillId="2" borderId="9" xfId="0" applyNumberFormat="1" applyFont="1" applyFill="1" applyBorder="1" applyAlignment="1">
      <alignment horizontal="right"/>
    </xf>
    <xf numFmtId="176" fontId="25" fillId="0" borderId="4" xfId="0" applyNumberFormat="1" applyFont="1" applyBorder="1" applyAlignment="1">
      <alignment horizontal="right"/>
    </xf>
    <xf numFmtId="176" fontId="20" fillId="2" borderId="7" xfId="0" applyNumberFormat="1" applyFont="1" applyFill="1" applyBorder="1" applyAlignment="1">
      <alignment horizontal="right"/>
    </xf>
    <xf numFmtId="176" fontId="25" fillId="0" borderId="6" xfId="0" applyNumberFormat="1" applyFont="1" applyBorder="1" applyAlignment="1">
      <alignment horizontal="right"/>
    </xf>
    <xf numFmtId="176" fontId="20" fillId="2" borderId="1" xfId="0" applyNumberFormat="1" applyFont="1" applyFill="1" applyBorder="1" applyAlignment="1">
      <alignment horizontal="right"/>
    </xf>
    <xf numFmtId="176" fontId="25" fillId="0" borderId="1" xfId="0" applyNumberFormat="1" applyFont="1" applyBorder="1" applyAlignment="1">
      <alignment horizontal="right"/>
    </xf>
    <xf numFmtId="176" fontId="20" fillId="2" borderId="10" xfId="0" applyNumberFormat="1" applyFont="1" applyFill="1" applyBorder="1" applyAlignment="1">
      <alignment horizontal="right"/>
    </xf>
    <xf numFmtId="176" fontId="25" fillId="0" borderId="10" xfId="0" applyNumberFormat="1" applyFont="1" applyBorder="1" applyAlignment="1">
      <alignment horizontal="right"/>
    </xf>
    <xf numFmtId="176" fontId="25" fillId="0" borderId="5" xfId="0" applyNumberFormat="1" applyFont="1" applyBorder="1" applyAlignment="1">
      <alignment horizontal="right"/>
    </xf>
    <xf numFmtId="172" fontId="12" fillId="0" borderId="0" xfId="0" applyNumberFormat="1" applyFont="1" applyAlignment="1">
      <alignment horizontal="right"/>
    </xf>
    <xf numFmtId="172" fontId="12" fillId="0" borderId="3" xfId="0" applyNumberFormat="1" applyFont="1" applyBorder="1" applyAlignment="1">
      <alignment horizontal="right"/>
    </xf>
    <xf numFmtId="172" fontId="16" fillId="2" borderId="18" xfId="0" applyNumberFormat="1" applyFont="1" applyFill="1" applyBorder="1" applyAlignment="1">
      <alignment horizontal="right"/>
    </xf>
    <xf numFmtId="172" fontId="16" fillId="2" borderId="7" xfId="0" applyNumberFormat="1" applyFont="1" applyFill="1" applyBorder="1" applyAlignment="1">
      <alignment horizontal="right"/>
    </xf>
    <xf numFmtId="172" fontId="12" fillId="0" borderId="6" xfId="0" applyNumberFormat="1" applyFont="1" applyBorder="1" applyAlignment="1">
      <alignment horizontal="right"/>
    </xf>
    <xf numFmtId="172" fontId="16" fillId="2" borderId="15" xfId="0" applyNumberFormat="1" applyFont="1" applyFill="1" applyBorder="1" applyAlignment="1">
      <alignment horizontal="right"/>
    </xf>
    <xf numFmtId="172" fontId="12" fillId="0" borderId="8" xfId="0" applyNumberFormat="1" applyFont="1" applyBorder="1" applyAlignment="1">
      <alignment horizontal="right"/>
    </xf>
    <xf numFmtId="172" fontId="16" fillId="2" borderId="8" xfId="0" applyNumberFormat="1" applyFont="1" applyFill="1" applyBorder="1" applyAlignment="1">
      <alignment horizontal="right"/>
    </xf>
    <xf numFmtId="172" fontId="12" fillId="0" borderId="16" xfId="0" applyNumberFormat="1" applyFont="1" applyBorder="1" applyAlignment="1">
      <alignment horizontal="right"/>
    </xf>
    <xf numFmtId="172" fontId="16" fillId="2" borderId="1" xfId="0" applyNumberFormat="1" applyFont="1" applyFill="1" applyBorder="1" applyAlignment="1">
      <alignment horizontal="right"/>
    </xf>
    <xf numFmtId="172" fontId="12" fillId="0" borderId="1" xfId="0" applyNumberFormat="1" applyFont="1" applyBorder="1" applyAlignment="1">
      <alignment horizontal="right"/>
    </xf>
    <xf numFmtId="172" fontId="16" fillId="2" borderId="10" xfId="0" applyNumberFormat="1" applyFont="1" applyFill="1" applyBorder="1" applyAlignment="1">
      <alignment horizontal="right"/>
    </xf>
    <xf numFmtId="172" fontId="12" fillId="0" borderId="10" xfId="0" applyNumberFormat="1" applyFont="1" applyBorder="1" applyAlignment="1">
      <alignment horizontal="right"/>
    </xf>
    <xf numFmtId="173" fontId="16" fillId="2" borderId="1" xfId="0" applyNumberFormat="1" applyFont="1" applyFill="1" applyBorder="1" applyAlignment="1">
      <alignment horizontal="right"/>
    </xf>
    <xf numFmtId="173" fontId="12" fillId="0" borderId="1" xfId="0" applyNumberFormat="1" applyFont="1" applyBorder="1" applyAlignment="1">
      <alignment horizontal="right"/>
    </xf>
    <xf numFmtId="172" fontId="16" fillId="2" borderId="11" xfId="0" applyNumberFormat="1" applyFont="1" applyFill="1" applyBorder="1" applyAlignment="1">
      <alignment horizontal="right"/>
    </xf>
    <xf numFmtId="172" fontId="12" fillId="0" borderId="11" xfId="0" applyNumberFormat="1" applyFont="1" applyBorder="1" applyAlignment="1">
      <alignment horizontal="right"/>
    </xf>
    <xf numFmtId="172" fontId="16" fillId="2" borderId="0" xfId="2" quotePrefix="1" applyNumberFormat="1" applyFont="1" applyFill="1" applyAlignment="1">
      <alignment horizontal="right"/>
    </xf>
    <xf numFmtId="172" fontId="12" fillId="0" borderId="0" xfId="2" quotePrefix="1" applyNumberFormat="1" applyFont="1" applyAlignment="1">
      <alignment horizontal="right"/>
    </xf>
    <xf numFmtId="177" fontId="16" fillId="2" borderId="0" xfId="2" applyNumberFormat="1" applyFont="1" applyFill="1" applyAlignment="1">
      <alignment horizontal="right"/>
    </xf>
    <xf numFmtId="177" fontId="16" fillId="2" borderId="1" xfId="2" applyNumberFormat="1" applyFont="1" applyFill="1" applyBorder="1" applyAlignment="1">
      <alignment horizontal="right"/>
    </xf>
    <xf numFmtId="177" fontId="9" fillId="0" borderId="0" xfId="2" applyNumberFormat="1" applyFont="1" applyFill="1" applyAlignment="1">
      <alignment horizontal="right"/>
    </xf>
    <xf numFmtId="177" fontId="9" fillId="0" borderId="1" xfId="2" applyNumberFormat="1" applyFont="1" applyFill="1" applyBorder="1" applyAlignment="1">
      <alignment horizontal="right"/>
    </xf>
    <xf numFmtId="175" fontId="12" fillId="0" borderId="10" xfId="2" applyNumberFormat="1" applyFont="1" applyBorder="1" applyAlignment="1">
      <alignment horizontal="right"/>
    </xf>
    <xf numFmtId="178" fontId="16" fillId="2" borderId="10" xfId="2" applyNumberFormat="1" applyFont="1" applyFill="1" applyBorder="1" applyAlignment="1">
      <alignment horizontal="right"/>
    </xf>
    <xf numFmtId="172" fontId="16" fillId="2" borderId="2" xfId="0" applyNumberFormat="1" applyFont="1" applyFill="1" applyBorder="1" applyAlignment="1">
      <alignment horizontal="right"/>
    </xf>
    <xf numFmtId="172" fontId="12" fillId="0" borderId="2" xfId="0" applyNumberFormat="1" applyFont="1" applyBorder="1" applyAlignment="1">
      <alignment horizontal="right"/>
    </xf>
    <xf numFmtId="176" fontId="16" fillId="2" borderId="0" xfId="2" applyNumberFormat="1" applyFont="1" applyFill="1" applyAlignment="1">
      <alignment horizontal="right"/>
    </xf>
    <xf numFmtId="176" fontId="16" fillId="2" borderId="1" xfId="2" applyNumberFormat="1" applyFont="1" applyFill="1" applyBorder="1" applyAlignment="1">
      <alignment horizontal="right"/>
    </xf>
    <xf numFmtId="176" fontId="16" fillId="2" borderId="10" xfId="2" applyNumberFormat="1" applyFont="1" applyFill="1" applyBorder="1" applyAlignment="1">
      <alignment horizontal="right"/>
    </xf>
    <xf numFmtId="176" fontId="12" fillId="0" borderId="10" xfId="2" applyNumberFormat="1" applyFont="1" applyBorder="1" applyAlignment="1">
      <alignment horizontal="right"/>
    </xf>
    <xf numFmtId="176" fontId="9" fillId="0" borderId="0" xfId="2" applyNumberFormat="1" applyFont="1" applyAlignment="1">
      <alignment horizontal="right"/>
    </xf>
    <xf numFmtId="176" fontId="9" fillId="2" borderId="1" xfId="2" applyNumberFormat="1" applyFont="1" applyFill="1" applyBorder="1" applyAlignment="1">
      <alignment horizontal="right"/>
    </xf>
    <xf numFmtId="176" fontId="12" fillId="0" borderId="10" xfId="2" applyNumberFormat="1" applyFont="1" applyFill="1" applyBorder="1" applyAlignment="1">
      <alignment horizontal="right"/>
    </xf>
    <xf numFmtId="167" fontId="0" fillId="0" borderId="0" xfId="2" applyNumberFormat="1" applyFont="1"/>
    <xf numFmtId="176" fontId="9" fillId="0" borderId="10" xfId="2" applyNumberFormat="1" applyFont="1" applyBorder="1" applyAlignment="1">
      <alignment horizontal="right"/>
    </xf>
    <xf numFmtId="165" fontId="12" fillId="0" borderId="0" xfId="2" quotePrefix="1" applyNumberFormat="1" applyFont="1" applyAlignment="1">
      <alignment horizontal="right"/>
    </xf>
    <xf numFmtId="165" fontId="16" fillId="0" borderId="0" xfId="2" applyNumberFormat="1" applyFont="1" applyFill="1" applyBorder="1" applyAlignment="1">
      <alignment horizontal="right"/>
    </xf>
    <xf numFmtId="165" fontId="12" fillId="0" borderId="1" xfId="0" quotePrefix="1" applyNumberFormat="1" applyFont="1" applyBorder="1" applyAlignment="1">
      <alignment horizontal="right"/>
    </xf>
    <xf numFmtId="164" fontId="16" fillId="2" borderId="2" xfId="2" applyFont="1" applyFill="1" applyBorder="1" applyAlignment="1">
      <alignment horizontal="right"/>
    </xf>
    <xf numFmtId="164" fontId="12" fillId="0" borderId="2" xfId="2" applyFont="1" applyBorder="1" applyAlignment="1">
      <alignment horizontal="right"/>
    </xf>
    <xf numFmtId="176" fontId="16" fillId="2" borderId="0" xfId="0" applyNumberFormat="1" applyFont="1" applyFill="1" applyAlignment="1">
      <alignment horizontal="right"/>
    </xf>
    <xf numFmtId="176" fontId="16" fillId="2" borderId="1" xfId="0" applyNumberFormat="1" applyFont="1" applyFill="1" applyBorder="1" applyAlignment="1">
      <alignment horizontal="right"/>
    </xf>
    <xf numFmtId="176" fontId="16" fillId="2" borderId="10" xfId="0" applyNumberFormat="1" applyFont="1" applyFill="1" applyBorder="1" applyAlignment="1">
      <alignment horizontal="right"/>
    </xf>
    <xf numFmtId="172" fontId="36" fillId="0" borderId="0" xfId="0" applyNumberFormat="1" applyFont="1" applyAlignment="1">
      <alignment horizontal="right"/>
    </xf>
    <xf numFmtId="172" fontId="12" fillId="0" borderId="19" xfId="0" applyNumberFormat="1" applyFont="1" applyBorder="1" applyAlignment="1">
      <alignment horizontal="right"/>
    </xf>
    <xf numFmtId="172" fontId="9" fillId="3" borderId="1" xfId="0" applyNumberFormat="1" applyFont="1" applyFill="1" applyBorder="1" applyAlignment="1">
      <alignment horizontal="right"/>
    </xf>
    <xf numFmtId="172" fontId="12" fillId="3" borderId="1" xfId="0" applyNumberFormat="1" applyFont="1" applyFill="1" applyBorder="1" applyAlignment="1">
      <alignment horizontal="right"/>
    </xf>
    <xf numFmtId="172" fontId="16" fillId="2" borderId="0" xfId="0" applyNumberFormat="1" applyFont="1" applyFill="1"/>
    <xf numFmtId="172" fontId="9" fillId="3" borderId="0" xfId="0" applyNumberFormat="1" applyFont="1" applyFill="1"/>
    <xf numFmtId="172" fontId="9" fillId="3" borderId="0" xfId="0" applyNumberFormat="1" applyFont="1" applyFill="1" applyAlignment="1">
      <alignment horizontal="right"/>
    </xf>
    <xf numFmtId="172" fontId="9" fillId="3" borderId="11" xfId="0" applyNumberFormat="1" applyFont="1" applyFill="1" applyBorder="1" applyAlignment="1">
      <alignment horizontal="right"/>
    </xf>
    <xf numFmtId="172" fontId="16" fillId="2" borderId="14" xfId="0" applyNumberFormat="1" applyFont="1" applyFill="1" applyBorder="1" applyAlignment="1">
      <alignment horizontal="right"/>
    </xf>
    <xf numFmtId="172" fontId="0" fillId="0" borderId="14" xfId="0" applyNumberFormat="1" applyBorder="1"/>
    <xf numFmtId="172" fontId="9" fillId="3" borderId="14" xfId="0" applyNumberFormat="1" applyFont="1" applyFill="1" applyBorder="1" applyAlignment="1">
      <alignment horizontal="right"/>
    </xf>
    <xf numFmtId="172" fontId="10" fillId="2" borderId="0" xfId="0" applyNumberFormat="1" applyFont="1" applyFill="1" applyAlignment="1">
      <alignment horizontal="right"/>
    </xf>
    <xf numFmtId="172" fontId="12" fillId="3" borderId="0" xfId="0" applyNumberFormat="1" applyFont="1" applyFill="1" applyAlignment="1">
      <alignment horizontal="right"/>
    </xf>
    <xf numFmtId="172" fontId="10" fillId="2" borderId="1" xfId="0" applyNumberFormat="1" applyFont="1" applyFill="1" applyBorder="1" applyAlignment="1">
      <alignment horizontal="right"/>
    </xf>
    <xf numFmtId="172" fontId="10" fillId="2" borderId="10" xfId="0" applyNumberFormat="1" applyFont="1" applyFill="1" applyBorder="1" applyAlignment="1">
      <alignment horizontal="right"/>
    </xf>
    <xf numFmtId="172" fontId="12" fillId="3" borderId="10" xfId="0" applyNumberFormat="1" applyFont="1" applyFill="1" applyBorder="1" applyAlignment="1">
      <alignment horizontal="right"/>
    </xf>
    <xf numFmtId="176" fontId="9" fillId="0" borderId="0" xfId="0" applyNumberFormat="1" applyFont="1" applyAlignment="1">
      <alignment horizontal="right"/>
    </xf>
    <xf numFmtId="176" fontId="16" fillId="2" borderId="3" xfId="0" applyNumberFormat="1" applyFont="1" applyFill="1" applyBorder="1" applyAlignment="1">
      <alignment horizontal="right"/>
    </xf>
    <xf numFmtId="176" fontId="9" fillId="0" borderId="3" xfId="0" applyNumberFormat="1" applyFont="1" applyBorder="1" applyAlignment="1">
      <alignment horizontal="right"/>
    </xf>
    <xf numFmtId="176" fontId="9" fillId="0" borderId="4" xfId="0" applyNumberFormat="1" applyFont="1" applyBorder="1" applyAlignment="1">
      <alignment horizontal="right"/>
    </xf>
    <xf numFmtId="176" fontId="9" fillId="0" borderId="5" xfId="0" applyNumberFormat="1" applyFont="1" applyBorder="1" applyAlignment="1">
      <alignment horizontal="right"/>
    </xf>
    <xf numFmtId="176" fontId="9" fillId="0" borderId="1" xfId="0" applyNumberFormat="1" applyFont="1" applyBorder="1" applyAlignment="1">
      <alignment horizontal="right"/>
    </xf>
    <xf numFmtId="176" fontId="9" fillId="0" borderId="20" xfId="0" applyNumberFormat="1" applyFont="1" applyBorder="1" applyAlignment="1">
      <alignment horizontal="right"/>
    </xf>
    <xf numFmtId="176" fontId="16" fillId="2" borderId="2" xfId="0" applyNumberFormat="1" applyFont="1" applyFill="1" applyBorder="1" applyAlignment="1">
      <alignment horizontal="right"/>
    </xf>
    <xf numFmtId="176" fontId="9" fillId="0" borderId="2" xfId="0" applyNumberFormat="1" applyFont="1" applyBorder="1" applyAlignment="1">
      <alignment horizontal="right"/>
    </xf>
    <xf numFmtId="176" fontId="16" fillId="2" borderId="7" xfId="0" applyNumberFormat="1" applyFont="1" applyFill="1" applyBorder="1" applyAlignment="1">
      <alignment horizontal="right"/>
    </xf>
    <xf numFmtId="176" fontId="9" fillId="0" borderId="6" xfId="0" applyNumberFormat="1" applyFont="1" applyBorder="1" applyAlignment="1">
      <alignment horizontal="right"/>
    </xf>
    <xf numFmtId="176" fontId="9" fillId="0" borderId="10" xfId="0" applyNumberFormat="1" applyFont="1" applyBorder="1" applyAlignment="1">
      <alignment horizontal="right"/>
    </xf>
    <xf numFmtId="172" fontId="12" fillId="0" borderId="0" xfId="2" applyNumberFormat="1" applyFont="1" applyAlignment="1">
      <alignment horizontal="right" wrapText="1"/>
    </xf>
    <xf numFmtId="172" fontId="12" fillId="0" borderId="0" xfId="0" applyNumberFormat="1" applyFont="1" applyAlignment="1">
      <alignment horizontal="right" wrapText="1"/>
    </xf>
    <xf numFmtId="172" fontId="12" fillId="0" borderId="1" xfId="0" applyNumberFormat="1" applyFont="1" applyBorder="1" applyAlignment="1">
      <alignment horizontal="right" wrapText="1"/>
    </xf>
    <xf numFmtId="176" fontId="11" fillId="2" borderId="0" xfId="0" applyNumberFormat="1" applyFont="1" applyFill="1" applyAlignment="1">
      <alignment horizontal="right"/>
    </xf>
    <xf numFmtId="176" fontId="16" fillId="2" borderId="5" xfId="0" applyNumberFormat="1" applyFont="1" applyFill="1" applyBorder="1" applyAlignment="1">
      <alignment horizontal="right"/>
    </xf>
    <xf numFmtId="176" fontId="16" fillId="2" borderId="6" xfId="0" applyNumberFormat="1" applyFont="1" applyFill="1" applyBorder="1" applyAlignment="1">
      <alignment horizontal="right"/>
    </xf>
    <xf numFmtId="176" fontId="9" fillId="0" borderId="22" xfId="0" applyNumberFormat="1" applyFont="1" applyBorder="1"/>
    <xf numFmtId="176" fontId="12" fillId="0" borderId="5" xfId="0" applyNumberFormat="1" applyFont="1" applyBorder="1" applyAlignment="1">
      <alignment horizontal="right"/>
    </xf>
    <xf numFmtId="176" fontId="12" fillId="0" borderId="7" xfId="0" applyNumberFormat="1" applyFont="1" applyBorder="1" applyAlignment="1">
      <alignment horizontal="right"/>
    </xf>
    <xf numFmtId="176" fontId="12" fillId="0" borderId="3" xfId="0" applyNumberFormat="1" applyFont="1" applyBorder="1" applyAlignment="1">
      <alignment horizontal="right"/>
    </xf>
    <xf numFmtId="176" fontId="12" fillId="0" borderId="6" xfId="0" applyNumberFormat="1" applyFont="1" applyBorder="1" applyAlignment="1">
      <alignment horizontal="right"/>
    </xf>
    <xf numFmtId="172" fontId="12" fillId="0" borderId="24" xfId="0" applyNumberFormat="1" applyFont="1" applyBorder="1" applyAlignment="1">
      <alignment horizontal="right"/>
    </xf>
    <xf numFmtId="172" fontId="12" fillId="0" borderId="25" xfId="0" applyNumberFormat="1" applyFont="1" applyBorder="1" applyAlignment="1">
      <alignment horizontal="right"/>
    </xf>
    <xf numFmtId="176" fontId="0" fillId="0" borderId="0" xfId="0" applyNumberFormat="1"/>
    <xf numFmtId="176" fontId="16" fillId="2" borderId="3" xfId="0" quotePrefix="1" applyNumberFormat="1" applyFont="1" applyFill="1" applyBorder="1" applyAlignment="1">
      <alignment horizontal="right"/>
    </xf>
    <xf numFmtId="176" fontId="16" fillId="2" borderId="0" xfId="0" quotePrefix="1" applyNumberFormat="1" applyFont="1" applyFill="1" applyAlignment="1">
      <alignment horizontal="right"/>
    </xf>
    <xf numFmtId="176" fontId="16" fillId="2" borderId="5" xfId="0" quotePrefix="1" applyNumberFormat="1" applyFont="1" applyFill="1" applyBorder="1" applyAlignment="1">
      <alignment horizontal="right"/>
    </xf>
    <xf numFmtId="176" fontId="16" fillId="2" borderId="7" xfId="0" quotePrefix="1" applyNumberFormat="1" applyFont="1" applyFill="1" applyBorder="1" applyAlignment="1">
      <alignment horizontal="right"/>
    </xf>
    <xf numFmtId="176" fontId="16" fillId="2" borderId="6" xfId="0" quotePrefix="1" applyNumberFormat="1" applyFont="1" applyFill="1" applyBorder="1" applyAlignment="1">
      <alignment horizontal="right"/>
    </xf>
    <xf numFmtId="176" fontId="16" fillId="2" borderId="8" xfId="0" applyNumberFormat="1" applyFont="1" applyFill="1" applyBorder="1" applyAlignment="1">
      <alignment horizontal="right"/>
    </xf>
    <xf numFmtId="176" fontId="16" fillId="2" borderId="8" xfId="0" quotePrefix="1" applyNumberFormat="1" applyFont="1" applyFill="1" applyBorder="1" applyAlignment="1">
      <alignment horizontal="right"/>
    </xf>
    <xf numFmtId="176" fontId="16" fillId="2" borderId="1" xfId="0" quotePrefix="1" applyNumberFormat="1" applyFont="1" applyFill="1" applyBorder="1" applyAlignment="1">
      <alignment horizontal="right"/>
    </xf>
    <xf numFmtId="176" fontId="12" fillId="0" borderId="9" xfId="0" applyNumberFormat="1" applyFont="1" applyBorder="1" applyAlignment="1">
      <alignment horizontal="right"/>
    </xf>
    <xf numFmtId="176" fontId="12" fillId="0" borderId="4" xfId="0" applyNumberFormat="1" applyFont="1" applyBorder="1" applyAlignment="1">
      <alignment horizontal="right"/>
    </xf>
    <xf numFmtId="176" fontId="12" fillId="0" borderId="15" xfId="0" applyNumberFormat="1" applyFont="1" applyBorder="1" applyAlignment="1">
      <alignment horizontal="right"/>
    </xf>
    <xf numFmtId="176" fontId="12" fillId="0" borderId="8" xfId="0" applyNumberFormat="1" applyFont="1" applyBorder="1" applyAlignment="1">
      <alignment horizontal="right"/>
    </xf>
    <xf numFmtId="176" fontId="12" fillId="0" borderId="16" xfId="0" applyNumberFormat="1" applyFont="1" applyBorder="1" applyAlignment="1">
      <alignment horizontal="right"/>
    </xf>
    <xf numFmtId="176" fontId="9" fillId="0" borderId="0" xfId="0" applyNumberFormat="1" applyFont="1"/>
    <xf numFmtId="176" fontId="16" fillId="2" borderId="10" xfId="0" quotePrefix="1" applyNumberFormat="1" applyFont="1" applyFill="1" applyBorder="1" applyAlignment="1">
      <alignment horizontal="right"/>
    </xf>
    <xf numFmtId="179" fontId="12" fillId="3" borderId="0" xfId="0" applyNumberFormat="1" applyFont="1" applyFill="1" applyAlignment="1">
      <alignment horizontal="right"/>
    </xf>
    <xf numFmtId="180" fontId="0" fillId="0" borderId="0" xfId="0" applyNumberFormat="1"/>
    <xf numFmtId="9" fontId="11" fillId="2" borderId="0" xfId="1" applyFont="1" applyFill="1" applyAlignment="1">
      <alignment horizontal="right"/>
    </xf>
    <xf numFmtId="181" fontId="11" fillId="2" borderId="10" xfId="0" applyNumberFormat="1" applyFont="1" applyFill="1" applyBorder="1" applyAlignment="1">
      <alignment horizontal="right"/>
    </xf>
    <xf numFmtId="181" fontId="12" fillId="3" borderId="10" xfId="0" applyNumberFormat="1" applyFont="1" applyFill="1" applyBorder="1" applyAlignment="1">
      <alignment horizontal="right"/>
    </xf>
    <xf numFmtId="181" fontId="10" fillId="0" borderId="10" xfId="0" applyNumberFormat="1" applyFont="1" applyBorder="1"/>
    <xf numFmtId="179" fontId="11" fillId="2" borderId="0" xfId="0" applyNumberFormat="1" applyFont="1" applyFill="1" applyAlignment="1">
      <alignment horizontal="right"/>
    </xf>
    <xf numFmtId="181" fontId="11" fillId="2" borderId="1" xfId="0" applyNumberFormat="1" applyFont="1" applyFill="1" applyBorder="1" applyAlignment="1">
      <alignment horizontal="right"/>
    </xf>
    <xf numFmtId="181" fontId="12" fillId="3" borderId="1" xfId="0" applyNumberFormat="1" applyFont="1" applyFill="1" applyBorder="1" applyAlignment="1">
      <alignment horizontal="right"/>
    </xf>
    <xf numFmtId="181" fontId="12" fillId="0" borderId="1" xfId="0" applyNumberFormat="1" applyFont="1" applyBorder="1"/>
    <xf numFmtId="181" fontId="11" fillId="2" borderId="0" xfId="0" applyNumberFormat="1" applyFont="1" applyFill="1" applyAlignment="1">
      <alignment horizontal="right"/>
    </xf>
    <xf numFmtId="181" fontId="12" fillId="3" borderId="0" xfId="0" applyNumberFormat="1" applyFont="1" applyFill="1" applyAlignment="1">
      <alignment horizontal="right"/>
    </xf>
    <xf numFmtId="181" fontId="12" fillId="0" borderId="0" xfId="0" applyNumberFormat="1" applyFont="1"/>
    <xf numFmtId="181" fontId="10" fillId="0" borderId="0" xfId="0" applyNumberFormat="1" applyFont="1"/>
    <xf numFmtId="179" fontId="11" fillId="2" borderId="27" xfId="0" applyNumberFormat="1" applyFont="1" applyFill="1" applyBorder="1" applyAlignment="1">
      <alignment horizontal="right"/>
    </xf>
    <xf numFmtId="179" fontId="11" fillId="2" borderId="28" xfId="0" applyNumberFormat="1" applyFont="1" applyFill="1" applyBorder="1" applyAlignment="1">
      <alignment horizontal="right"/>
    </xf>
    <xf numFmtId="181" fontId="11" fillId="2" borderId="2" xfId="0" applyNumberFormat="1" applyFont="1" applyFill="1" applyBorder="1" applyAlignment="1">
      <alignment horizontal="right"/>
    </xf>
    <xf numFmtId="181" fontId="12" fillId="3" borderId="2" xfId="0" applyNumberFormat="1" applyFont="1" applyFill="1" applyBorder="1" applyAlignment="1">
      <alignment horizontal="right"/>
    </xf>
    <xf numFmtId="181" fontId="10" fillId="0" borderId="2" xfId="0" applyNumberFormat="1" applyFont="1" applyBorder="1"/>
    <xf numFmtId="182" fontId="11" fillId="2" borderId="29" xfId="0" applyNumberFormat="1" applyFont="1" applyFill="1" applyBorder="1" applyAlignment="1">
      <alignment horizontal="right"/>
    </xf>
    <xf numFmtId="179" fontId="11" fillId="2" borderId="10" xfId="0" applyNumberFormat="1" applyFont="1" applyFill="1" applyBorder="1" applyAlignment="1">
      <alignment horizontal="right"/>
    </xf>
    <xf numFmtId="179" fontId="11" fillId="2" borderId="1" xfId="0" applyNumberFormat="1" applyFont="1" applyFill="1" applyBorder="1" applyAlignment="1">
      <alignment horizontal="right"/>
    </xf>
    <xf numFmtId="181" fontId="11" fillId="2" borderId="0" xfId="0" applyNumberFormat="1" applyFont="1" applyFill="1"/>
    <xf numFmtId="181" fontId="12" fillId="3" borderId="0" xfId="0" applyNumberFormat="1" applyFont="1" applyFill="1"/>
    <xf numFmtId="181" fontId="10" fillId="0" borderId="0" xfId="0" applyNumberFormat="1" applyFont="1" applyAlignment="1">
      <alignment horizontal="left"/>
    </xf>
    <xf numFmtId="181" fontId="9" fillId="0" borderId="10" xfId="0" applyNumberFormat="1" applyFont="1" applyBorder="1" applyAlignment="1">
      <alignment horizontal="right"/>
    </xf>
    <xf numFmtId="181" fontId="9" fillId="0" borderId="0" xfId="0" applyNumberFormat="1" applyFont="1" applyAlignment="1">
      <alignment horizontal="right"/>
    </xf>
    <xf numFmtId="181" fontId="12" fillId="0" borderId="0" xfId="0" applyNumberFormat="1" applyFont="1" applyAlignment="1">
      <alignment horizontal="left" vertical="top" wrapText="1"/>
    </xf>
    <xf numFmtId="181" fontId="37" fillId="0" borderId="0" xfId="0" applyNumberFormat="1" applyFont="1" applyAlignment="1">
      <alignment horizontal="left" vertical="top" wrapText="1"/>
    </xf>
    <xf numFmtId="183" fontId="12" fillId="3" borderId="10" xfId="2" applyNumberFormat="1" applyFont="1" applyFill="1" applyBorder="1" applyAlignment="1">
      <alignment horizontal="right"/>
    </xf>
    <xf numFmtId="4" fontId="12" fillId="3" borderId="10" xfId="2" applyNumberFormat="1" applyFont="1" applyFill="1" applyBorder="1" applyAlignment="1">
      <alignment horizontal="right"/>
    </xf>
    <xf numFmtId="181" fontId="12" fillId="0" borderId="10" xfId="0" applyNumberFormat="1" applyFont="1" applyBorder="1"/>
    <xf numFmtId="183" fontId="12" fillId="3" borderId="0" xfId="2" applyNumberFormat="1" applyFont="1" applyFill="1" applyAlignment="1">
      <alignment horizontal="right"/>
    </xf>
    <xf numFmtId="4" fontId="12" fillId="3" borderId="0" xfId="2" applyNumberFormat="1" applyFont="1" applyFill="1" applyAlignment="1">
      <alignment horizontal="right"/>
    </xf>
    <xf numFmtId="181" fontId="12" fillId="0" borderId="0" xfId="0" applyNumberFormat="1" applyFont="1" applyAlignment="1">
      <alignment horizontal="left"/>
    </xf>
    <xf numFmtId="169" fontId="16" fillId="0" borderId="0" xfId="0" applyNumberFormat="1" applyFont="1" applyAlignment="1">
      <alignment horizontal="right"/>
    </xf>
    <xf numFmtId="173" fontId="16" fillId="4" borderId="10" xfId="0" applyNumberFormat="1" applyFont="1" applyFill="1" applyBorder="1"/>
    <xf numFmtId="181" fontId="12" fillId="0" borderId="10" xfId="0" applyNumberFormat="1" applyFont="1" applyBorder="1" applyAlignment="1">
      <alignment horizontal="right"/>
    </xf>
    <xf numFmtId="0" fontId="12" fillId="0" borderId="0" xfId="0" applyFont="1"/>
    <xf numFmtId="0" fontId="12" fillId="0" borderId="10" xfId="0" applyFont="1" applyBorder="1" applyAlignment="1">
      <alignment horizontal="center"/>
    </xf>
    <xf numFmtId="0" fontId="10" fillId="0" borderId="10" xfId="0" applyFont="1" applyBorder="1" applyAlignment="1">
      <alignment horizontal="left"/>
    </xf>
    <xf numFmtId="0" fontId="12" fillId="0" borderId="10" xfId="0" applyFont="1" applyBorder="1"/>
    <xf numFmtId="0" fontId="15" fillId="0" borderId="10" xfId="0" applyFont="1" applyBorder="1" applyAlignment="1">
      <alignment horizontal="center"/>
    </xf>
    <xf numFmtId="0" fontId="28" fillId="0" borderId="10" xfId="0" applyFont="1" applyBorder="1" applyAlignment="1">
      <alignment horizontal="center"/>
    </xf>
    <xf numFmtId="0" fontId="15" fillId="0" borderId="14" xfId="0" applyFont="1" applyBorder="1" applyAlignment="1">
      <alignment horizontal="center"/>
    </xf>
    <xf numFmtId="0" fontId="37" fillId="0" borderId="0" xfId="0" applyFont="1" applyAlignment="1">
      <alignment horizontal="left"/>
    </xf>
    <xf numFmtId="0" fontId="9" fillId="0" borderId="0" xfId="0" applyFont="1" applyAlignment="1">
      <alignment horizontal="center"/>
    </xf>
    <xf numFmtId="0" fontId="12" fillId="0" borderId="0" xfId="0" applyFont="1" applyAlignment="1">
      <alignment horizontal="left"/>
    </xf>
    <xf numFmtId="0" fontId="9" fillId="0" borderId="10" xfId="0" applyFont="1" applyBorder="1"/>
    <xf numFmtId="0" fontId="31" fillId="0" borderId="0" xfId="0" applyFont="1" applyAlignment="1">
      <alignment horizontal="left"/>
    </xf>
    <xf numFmtId="0" fontId="12" fillId="0" borderId="0" xfId="0" applyFont="1" applyAlignment="1">
      <alignment horizontal="left" wrapText="1"/>
    </xf>
    <xf numFmtId="0" fontId="12" fillId="0" borderId="1" xfId="0" applyFont="1" applyBorder="1" applyAlignment="1">
      <alignment horizontal="left"/>
    </xf>
    <xf numFmtId="0" fontId="12" fillId="0" borderId="2" xfId="0" applyFont="1" applyBorder="1" applyAlignment="1">
      <alignment horizontal="left"/>
    </xf>
    <xf numFmtId="0" fontId="36" fillId="0" borderId="0" xfId="0" applyFont="1" applyAlignment="1">
      <alignment horizontal="left" vertical="center" wrapText="1"/>
    </xf>
    <xf numFmtId="0" fontId="37" fillId="0" borderId="0" xfId="0" applyFont="1" applyAlignment="1">
      <alignment horizontal="left" vertical="center" wrapText="1"/>
    </xf>
    <xf numFmtId="0" fontId="37" fillId="0" borderId="0" xfId="0" applyFont="1" applyAlignment="1">
      <alignment horizontal="left" vertical="center"/>
    </xf>
    <xf numFmtId="0" fontId="29" fillId="0" borderId="0" xfId="0" applyFont="1"/>
    <xf numFmtId="0" fontId="31" fillId="0" borderId="0" xfId="0" applyFont="1"/>
    <xf numFmtId="0" fontId="10" fillId="0" borderId="0" xfId="0" applyFont="1"/>
    <xf numFmtId="0" fontId="41" fillId="0" borderId="10" xfId="0" applyFont="1" applyBorder="1" applyAlignment="1">
      <alignment horizontal="center"/>
    </xf>
    <xf numFmtId="0" fontId="12" fillId="0" borderId="0" xfId="0" applyFont="1" applyAlignment="1">
      <alignment horizontal="center"/>
    </xf>
    <xf numFmtId="0" fontId="56" fillId="0" borderId="13" xfId="0" applyFont="1" applyBorder="1" applyAlignment="1">
      <alignment horizontal="left" vertical="top" wrapText="1"/>
    </xf>
    <xf numFmtId="0" fontId="0" fillId="0" borderId="0" xfId="0"/>
    <xf numFmtId="0" fontId="12" fillId="0" borderId="10" xfId="0" applyFont="1" applyBorder="1" applyAlignment="1">
      <alignment horizontal="right"/>
    </xf>
    <xf numFmtId="10" fontId="12" fillId="0" borderId="0" xfId="1" applyNumberFormat="1" applyFont="1"/>
    <xf numFmtId="10" fontId="12" fillId="0" borderId="10" xfId="1" applyNumberFormat="1" applyFont="1" applyBorder="1"/>
    <xf numFmtId="0" fontId="22" fillId="0" borderId="10" xfId="0" applyFont="1" applyBorder="1"/>
    <xf numFmtId="0" fontId="12" fillId="0" borderId="0" xfId="0" applyFont="1" applyAlignment="1">
      <alignment wrapText="1"/>
    </xf>
    <xf numFmtId="0" fontId="12" fillId="3" borderId="0" xfId="0" applyFont="1" applyFill="1"/>
    <xf numFmtId="0" fontId="12" fillId="0" borderId="1" xfId="0" applyFont="1" applyBorder="1"/>
    <xf numFmtId="0" fontId="15" fillId="0" borderId="10" xfId="0" applyFont="1" applyBorder="1" applyAlignment="1">
      <alignment horizontal="center" vertical="center"/>
    </xf>
    <xf numFmtId="0" fontId="1" fillId="0" borderId="0" xfId="0" applyFont="1" applyAlignment="1">
      <alignment horizontal="center"/>
    </xf>
    <xf numFmtId="0" fontId="10" fillId="0" borderId="11" xfId="0" applyFont="1" applyBorder="1"/>
    <xf numFmtId="165" fontId="15" fillId="3" borderId="10" xfId="0" quotePrefix="1" applyNumberFormat="1" applyFont="1" applyFill="1" applyBorder="1" applyAlignment="1">
      <alignment horizontal="center"/>
    </xf>
    <xf numFmtId="165" fontId="15" fillId="3" borderId="10" xfId="0" applyNumberFormat="1" applyFont="1" applyFill="1" applyBorder="1" applyAlignment="1">
      <alignment horizontal="center"/>
    </xf>
    <xf numFmtId="0" fontId="15" fillId="0" borderId="0" xfId="0" applyFont="1" applyAlignment="1">
      <alignment horizontal="center"/>
    </xf>
    <xf numFmtId="49" fontId="15" fillId="3" borderId="0" xfId="0" applyNumberFormat="1" applyFont="1" applyFill="1" applyAlignment="1">
      <alignment horizontal="center"/>
    </xf>
    <xf numFmtId="181" fontId="37" fillId="0" borderId="13" xfId="0" applyNumberFormat="1" applyFont="1" applyBorder="1" applyAlignment="1">
      <alignment horizontal="left" vertical="top" wrapText="1"/>
    </xf>
    <xf numFmtId="181" fontId="12" fillId="0" borderId="13" xfId="0" applyNumberFormat="1" applyFont="1" applyBorder="1" applyAlignment="1">
      <alignment horizontal="left" vertical="top" wrapText="1"/>
    </xf>
  </cellXfs>
  <cellStyles count="3">
    <cellStyle name="Comma" xfId="2" builtinId="3"/>
    <cellStyle name="Normal" xfId="0" builtinId="0"/>
    <cellStyle name="Percent" xfId="1" builtinId="5"/>
  </cellStyles>
  <dxfs count="0"/>
  <tableStyles count="0" defaultTableStyle="TableStyleMedium2" defaultPivotStyle="PivotStyleLight16"/>
  <colors>
    <mruColors>
      <color rgb="FF006B80"/>
      <color rgb="FF504646"/>
      <color rgb="FF95C11F"/>
      <color rgb="FF4DBDC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117" Type="http://schemas.openxmlformats.org/officeDocument/2006/relationships/sharedStrings" Target="sharedStrings.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worksheet" Target="worksheets/sheet112.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calcChain" Target="calcChain.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theme" Target="theme/theme1.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styles" Target="styles.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7.png"/></Relationships>
</file>

<file path=xl/drawings/_rels/drawing18.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9.xml.rels><?xml version="1.0" encoding="UTF-8" standalone="yes"?>
<Relationships xmlns="http://schemas.openxmlformats.org/package/2006/relationships"><Relationship Id="rId1" Type="http://schemas.openxmlformats.org/officeDocument/2006/relationships/image" Target="../media/image21.png"/></Relationships>
</file>

<file path=xl/drawings/_rels/drawing20.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3.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3.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6.png"/></Relationships>
</file>

<file path=xl/drawings/_rels/drawing25.xml.rels><?xml version="1.0" encoding="UTF-8" standalone="yes"?>
<Relationships xmlns="http://schemas.openxmlformats.org/package/2006/relationships"><Relationship Id="rId1" Type="http://schemas.openxmlformats.org/officeDocument/2006/relationships/image" Target="../media/image27.png"/></Relationships>
</file>

<file path=xl/drawings/_rels/drawing26.xml.rels><?xml version="1.0" encoding="UTF-8" standalone="yes"?>
<Relationships xmlns="http://schemas.openxmlformats.org/package/2006/relationships"><Relationship Id="rId2" Type="http://schemas.openxmlformats.org/officeDocument/2006/relationships/image" Target="../media/image29.png"/><Relationship Id="rId1" Type="http://schemas.openxmlformats.org/officeDocument/2006/relationships/image" Target="../media/image28.png"/></Relationships>
</file>

<file path=xl/drawings/_rels/drawing27.xml.rels><?xml version="1.0" encoding="UTF-8" standalone="yes"?>
<Relationships xmlns="http://schemas.openxmlformats.org/package/2006/relationships"><Relationship Id="rId2" Type="http://schemas.openxmlformats.org/officeDocument/2006/relationships/image" Target="../media/image31.png"/><Relationship Id="rId1" Type="http://schemas.openxmlformats.org/officeDocument/2006/relationships/image" Target="../media/image30.png"/></Relationships>
</file>

<file path=xl/drawings/_rels/drawing28.xml.rels><?xml version="1.0" encoding="UTF-8" standalone="yes"?>
<Relationships xmlns="http://schemas.openxmlformats.org/package/2006/relationships"><Relationship Id="rId2" Type="http://schemas.openxmlformats.org/officeDocument/2006/relationships/image" Target="../media/image33.png"/><Relationship Id="rId1" Type="http://schemas.openxmlformats.org/officeDocument/2006/relationships/image" Target="../media/image32.png"/></Relationships>
</file>

<file path=xl/drawings/_rels/drawing29.xml.rels><?xml version="1.0" encoding="UTF-8" standalone="yes"?>
<Relationships xmlns="http://schemas.openxmlformats.org/package/2006/relationships"><Relationship Id="rId2" Type="http://schemas.openxmlformats.org/officeDocument/2006/relationships/image" Target="../media/image35.png"/><Relationship Id="rId1" Type="http://schemas.openxmlformats.org/officeDocument/2006/relationships/image" Target="../media/image34.png"/></Relationships>
</file>

<file path=xl/drawings/_rels/drawing30.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png"/></Relationships>
</file>

<file path=xl/drawings/_rels/drawing31.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png"/></Relationships>
</file>

<file path=xl/drawings/_rels/drawing32.xml.rels><?xml version="1.0" encoding="UTF-8" standalone="yes"?>
<Relationships xmlns="http://schemas.openxmlformats.org/package/2006/relationships"><Relationship Id="rId2" Type="http://schemas.openxmlformats.org/officeDocument/2006/relationships/image" Target="../media/image41.png"/><Relationship Id="rId1" Type="http://schemas.openxmlformats.org/officeDocument/2006/relationships/image" Target="../media/image40.png"/></Relationships>
</file>

<file path=xl/drawings/_rels/drawing33.xml.rels><?xml version="1.0" encoding="UTF-8" standalone="yes"?>
<Relationships xmlns="http://schemas.openxmlformats.org/package/2006/relationships"><Relationship Id="rId1" Type="http://schemas.openxmlformats.org/officeDocument/2006/relationships/image" Target="../media/image42.png"/></Relationships>
</file>

<file path=xl/drawings/_rels/drawing34.xml.rels><?xml version="1.0" encoding="UTF-8" standalone="yes"?>
<Relationships xmlns="http://schemas.openxmlformats.org/package/2006/relationships"><Relationship Id="rId1" Type="http://schemas.openxmlformats.org/officeDocument/2006/relationships/image" Target="../media/image43.png"/></Relationships>
</file>

<file path=xl/drawings/_rels/drawing35.xml.rels><?xml version="1.0" encoding="UTF-8" standalone="yes"?>
<Relationships xmlns="http://schemas.openxmlformats.org/package/2006/relationships"><Relationship Id="rId1" Type="http://schemas.openxmlformats.org/officeDocument/2006/relationships/image" Target="../media/image44.png"/></Relationships>
</file>

<file path=xl/drawings/_rels/drawing36.xml.rels><?xml version="1.0" encoding="UTF-8" standalone="yes"?>
<Relationships xmlns="http://schemas.openxmlformats.org/package/2006/relationships"><Relationship Id="rId1" Type="http://schemas.openxmlformats.org/officeDocument/2006/relationships/image" Target="../media/image45.png"/></Relationships>
</file>

<file path=xl/drawings/_rels/drawing37.xml.rels><?xml version="1.0" encoding="UTF-8" standalone="yes"?>
<Relationships xmlns="http://schemas.openxmlformats.org/package/2006/relationships"><Relationship Id="rId1" Type="http://schemas.openxmlformats.org/officeDocument/2006/relationships/image" Target="../media/image46.png"/></Relationships>
</file>

<file path=xl/drawings/_rels/drawing38.xml.rels><?xml version="1.0" encoding="UTF-8" standalone="yes"?>
<Relationships xmlns="http://schemas.openxmlformats.org/package/2006/relationships"><Relationship Id="rId1" Type="http://schemas.openxmlformats.org/officeDocument/2006/relationships/image" Target="../media/image47.png"/></Relationships>
</file>

<file path=xl/drawings/_rels/drawing39.xml.rels><?xml version="1.0" encoding="UTF-8" standalone="yes"?>
<Relationships xmlns="http://schemas.openxmlformats.org/package/2006/relationships"><Relationship Id="rId1" Type="http://schemas.openxmlformats.org/officeDocument/2006/relationships/image" Target="../media/image48.png"/></Relationships>
</file>

<file path=xl/drawings/_rels/drawing40.xml.rels><?xml version="1.0" encoding="UTF-8" standalone="yes"?>
<Relationships xmlns="http://schemas.openxmlformats.org/package/2006/relationships"><Relationship Id="rId1" Type="http://schemas.openxmlformats.org/officeDocument/2006/relationships/image" Target="../media/image49.png"/></Relationships>
</file>

<file path=xl/drawings/_rels/drawing41.xml.rels><?xml version="1.0" encoding="UTF-8" standalone="yes"?>
<Relationships xmlns="http://schemas.openxmlformats.org/package/2006/relationships"><Relationship Id="rId1" Type="http://schemas.openxmlformats.org/officeDocument/2006/relationships/image" Target="../media/image50.png"/></Relationships>
</file>

<file path=xl/drawings/_rels/drawing42.xml.rels><?xml version="1.0" encoding="UTF-8" standalone="yes"?>
<Relationships xmlns="http://schemas.openxmlformats.org/package/2006/relationships"><Relationship Id="rId1" Type="http://schemas.openxmlformats.org/officeDocument/2006/relationships/image" Target="../media/image51.png"/></Relationships>
</file>

<file path=xl/drawings/_rels/drawing43.xml.rels><?xml version="1.0" encoding="UTF-8" standalone="yes"?>
<Relationships xmlns="http://schemas.openxmlformats.org/package/2006/relationships"><Relationship Id="rId1" Type="http://schemas.openxmlformats.org/officeDocument/2006/relationships/image" Target="../media/image52.png"/></Relationships>
</file>

<file path=xl/drawings/_rels/drawing44.xml.rels><?xml version="1.0" encoding="UTF-8" standalone="yes"?>
<Relationships xmlns="http://schemas.openxmlformats.org/package/2006/relationships"><Relationship Id="rId1" Type="http://schemas.openxmlformats.org/officeDocument/2006/relationships/image" Target="../media/image53.png"/></Relationships>
</file>

<file path=xl/drawings/_rels/drawing45.xml.rels><?xml version="1.0" encoding="UTF-8" standalone="yes"?>
<Relationships xmlns="http://schemas.openxmlformats.org/package/2006/relationships"><Relationship Id="rId1" Type="http://schemas.openxmlformats.org/officeDocument/2006/relationships/image" Target="../media/image54.png"/></Relationships>
</file>

<file path=xl/drawings/_rels/drawing46.xml.rels><?xml version="1.0" encoding="UTF-8" standalone="yes"?>
<Relationships xmlns="http://schemas.openxmlformats.org/package/2006/relationships"><Relationship Id="rId1" Type="http://schemas.openxmlformats.org/officeDocument/2006/relationships/image" Target="../media/image55.png"/></Relationships>
</file>

<file path=xl/drawings/_rels/drawing47.xml.rels><?xml version="1.0" encoding="UTF-8" standalone="yes"?>
<Relationships xmlns="http://schemas.openxmlformats.org/package/2006/relationships"><Relationship Id="rId1" Type="http://schemas.openxmlformats.org/officeDocument/2006/relationships/image" Target="../media/image56.png"/></Relationships>
</file>

<file path=xl/drawings/_rels/drawing48.xml.rels><?xml version="1.0" encoding="UTF-8" standalone="yes"?>
<Relationships xmlns="http://schemas.openxmlformats.org/package/2006/relationships"><Relationship Id="rId2" Type="http://schemas.openxmlformats.org/officeDocument/2006/relationships/image" Target="../media/image58.png"/><Relationship Id="rId1" Type="http://schemas.openxmlformats.org/officeDocument/2006/relationships/image" Target="../media/image57.png"/></Relationships>
</file>

<file path=xl/drawings/_rels/drawing49.xml.rels><?xml version="1.0" encoding="UTF-8" standalone="yes"?>
<Relationships xmlns="http://schemas.openxmlformats.org/package/2006/relationships"><Relationship Id="rId2" Type="http://schemas.openxmlformats.org/officeDocument/2006/relationships/image" Target="../media/image60.png"/><Relationship Id="rId1" Type="http://schemas.openxmlformats.org/officeDocument/2006/relationships/image" Target="../media/image59.png"/></Relationships>
</file>

<file path=xl/drawings/_rels/drawing50.xml.rels><?xml version="1.0" encoding="UTF-8" standalone="yes"?>
<Relationships xmlns="http://schemas.openxmlformats.org/package/2006/relationships"><Relationship Id="rId2" Type="http://schemas.openxmlformats.org/officeDocument/2006/relationships/image" Target="../media/image62.png"/><Relationship Id="rId1" Type="http://schemas.openxmlformats.org/officeDocument/2006/relationships/image" Target="../media/image61.png"/></Relationships>
</file>

<file path=xl/drawings/_rels/drawing51.xml.rels><?xml version="1.0" encoding="UTF-8" standalone="yes"?>
<Relationships xmlns="http://schemas.openxmlformats.org/package/2006/relationships"><Relationship Id="rId2" Type="http://schemas.openxmlformats.org/officeDocument/2006/relationships/image" Target="../media/image64.png"/><Relationship Id="rId1" Type="http://schemas.openxmlformats.org/officeDocument/2006/relationships/image" Target="../media/image63.png"/></Relationships>
</file>

<file path=xl/drawings/_rels/drawing52.xml.rels><?xml version="1.0" encoding="UTF-8" standalone="yes"?>
<Relationships xmlns="http://schemas.openxmlformats.org/package/2006/relationships"><Relationship Id="rId2" Type="http://schemas.openxmlformats.org/officeDocument/2006/relationships/image" Target="../media/image66.png"/><Relationship Id="rId1" Type="http://schemas.openxmlformats.org/officeDocument/2006/relationships/image" Target="../media/image65.png"/></Relationships>
</file>

<file path=xl/drawings/_rels/drawing53.xml.rels><?xml version="1.0" encoding="UTF-8" standalone="yes"?>
<Relationships xmlns="http://schemas.openxmlformats.org/package/2006/relationships"><Relationship Id="rId2" Type="http://schemas.openxmlformats.org/officeDocument/2006/relationships/image" Target="../media/image68.png"/><Relationship Id="rId1" Type="http://schemas.openxmlformats.org/officeDocument/2006/relationships/image" Target="../media/image67.png"/></Relationships>
</file>

<file path=xl/drawings/_rels/drawing54.xml.rels><?xml version="1.0" encoding="UTF-8" standalone="yes"?>
<Relationships xmlns="http://schemas.openxmlformats.org/package/2006/relationships"><Relationship Id="rId2" Type="http://schemas.openxmlformats.org/officeDocument/2006/relationships/image" Target="../media/image70.png"/><Relationship Id="rId1" Type="http://schemas.openxmlformats.org/officeDocument/2006/relationships/image" Target="../media/image69.png"/></Relationships>
</file>

<file path=xl/drawings/_rels/drawing55.xml.rels><?xml version="1.0" encoding="UTF-8" standalone="yes"?>
<Relationships xmlns="http://schemas.openxmlformats.org/package/2006/relationships"><Relationship Id="rId2" Type="http://schemas.openxmlformats.org/officeDocument/2006/relationships/image" Target="../media/image72.png"/><Relationship Id="rId1" Type="http://schemas.openxmlformats.org/officeDocument/2006/relationships/image" Target="../media/image71.png"/></Relationships>
</file>

<file path=xl/drawings/_rels/drawing56.xml.rels><?xml version="1.0" encoding="UTF-8" standalone="yes"?>
<Relationships xmlns="http://schemas.openxmlformats.org/package/2006/relationships"><Relationship Id="rId2" Type="http://schemas.openxmlformats.org/officeDocument/2006/relationships/image" Target="../media/image74.png"/><Relationship Id="rId1" Type="http://schemas.openxmlformats.org/officeDocument/2006/relationships/image" Target="../media/image73.png"/></Relationships>
</file>

<file path=xl/drawings/_rels/drawing57.xml.rels><?xml version="1.0" encoding="UTF-8" standalone="yes"?>
<Relationships xmlns="http://schemas.openxmlformats.org/package/2006/relationships"><Relationship Id="rId2" Type="http://schemas.openxmlformats.org/officeDocument/2006/relationships/image" Target="../media/image76.png"/><Relationship Id="rId1" Type="http://schemas.openxmlformats.org/officeDocument/2006/relationships/image" Target="../media/image75.png"/></Relationships>
</file>

<file path=xl/drawings/_rels/drawing58.xml.rels><?xml version="1.0" encoding="UTF-8" standalone="yes"?>
<Relationships xmlns="http://schemas.openxmlformats.org/package/2006/relationships"><Relationship Id="rId2" Type="http://schemas.openxmlformats.org/officeDocument/2006/relationships/image" Target="../media/image78.png"/><Relationship Id="rId1" Type="http://schemas.openxmlformats.org/officeDocument/2006/relationships/image" Target="../media/image77.png"/></Relationships>
</file>

<file path=xl/drawings/_rels/drawing59.xml.rels><?xml version="1.0" encoding="UTF-8" standalone="yes"?>
<Relationships xmlns="http://schemas.openxmlformats.org/package/2006/relationships"><Relationship Id="rId2" Type="http://schemas.openxmlformats.org/officeDocument/2006/relationships/image" Target="../media/image80.png"/><Relationship Id="rId1" Type="http://schemas.openxmlformats.org/officeDocument/2006/relationships/image" Target="../media/image79.png"/></Relationships>
</file>

<file path=xl/drawings/_rels/drawing60.xml.rels><?xml version="1.0" encoding="UTF-8" standalone="yes"?>
<Relationships xmlns="http://schemas.openxmlformats.org/package/2006/relationships"><Relationship Id="rId1" Type="http://schemas.openxmlformats.org/officeDocument/2006/relationships/image" Target="../media/image81.png"/></Relationships>
</file>

<file path=xl/drawings/_rels/drawing61.xml.rels><?xml version="1.0" encoding="UTF-8" standalone="yes"?>
<Relationships xmlns="http://schemas.openxmlformats.org/package/2006/relationships"><Relationship Id="rId1" Type="http://schemas.openxmlformats.org/officeDocument/2006/relationships/image" Target="../media/image82.png"/></Relationships>
</file>

<file path=xl/drawings/_rels/drawing62.xml.rels><?xml version="1.0" encoding="UTF-8" standalone="yes"?>
<Relationships xmlns="http://schemas.openxmlformats.org/package/2006/relationships"><Relationship Id="rId2" Type="http://schemas.openxmlformats.org/officeDocument/2006/relationships/image" Target="../media/image84.png"/><Relationship Id="rId1" Type="http://schemas.openxmlformats.org/officeDocument/2006/relationships/image" Target="../media/image83.png"/></Relationships>
</file>

<file path=xl/drawings/_rels/drawing63.xml.rels><?xml version="1.0" encoding="UTF-8" standalone="yes"?>
<Relationships xmlns="http://schemas.openxmlformats.org/package/2006/relationships"><Relationship Id="rId2" Type="http://schemas.openxmlformats.org/officeDocument/2006/relationships/image" Target="../media/image86.png"/><Relationship Id="rId1" Type="http://schemas.openxmlformats.org/officeDocument/2006/relationships/image" Target="../media/image85.png"/></Relationships>
</file>

<file path=xl/drawings/_rels/drawing64.xml.rels><?xml version="1.0" encoding="UTF-8" standalone="yes"?>
<Relationships xmlns="http://schemas.openxmlformats.org/package/2006/relationships"><Relationship Id="rId2" Type="http://schemas.openxmlformats.org/officeDocument/2006/relationships/image" Target="../media/image88.png"/><Relationship Id="rId1" Type="http://schemas.openxmlformats.org/officeDocument/2006/relationships/image" Target="../media/image87.png"/></Relationships>
</file>

<file path=xl/drawings/_rels/drawing65.xml.rels><?xml version="1.0" encoding="UTF-8" standalone="yes"?>
<Relationships xmlns="http://schemas.openxmlformats.org/package/2006/relationships"><Relationship Id="rId2" Type="http://schemas.openxmlformats.org/officeDocument/2006/relationships/image" Target="../media/image90.png"/><Relationship Id="rId1" Type="http://schemas.openxmlformats.org/officeDocument/2006/relationships/image" Target="../media/image89.png"/></Relationships>
</file>

<file path=xl/drawings/_rels/drawing66.xml.rels><?xml version="1.0" encoding="UTF-8" standalone="yes"?>
<Relationships xmlns="http://schemas.openxmlformats.org/package/2006/relationships"><Relationship Id="rId1" Type="http://schemas.openxmlformats.org/officeDocument/2006/relationships/image" Target="../media/image91.png"/></Relationships>
</file>

<file path=xl/drawings/_rels/drawing67.xml.rels><?xml version="1.0" encoding="UTF-8" standalone="yes"?>
<Relationships xmlns="http://schemas.openxmlformats.org/package/2006/relationships"><Relationship Id="rId2" Type="http://schemas.openxmlformats.org/officeDocument/2006/relationships/image" Target="../media/image93.png"/><Relationship Id="rId1" Type="http://schemas.openxmlformats.org/officeDocument/2006/relationships/image" Target="../media/image92.png"/></Relationships>
</file>

<file path=xl/drawings/_rels/drawing68.xml.rels><?xml version="1.0" encoding="UTF-8" standalone="yes"?>
<Relationships xmlns="http://schemas.openxmlformats.org/package/2006/relationships"><Relationship Id="rId2" Type="http://schemas.openxmlformats.org/officeDocument/2006/relationships/image" Target="../media/image95.png"/><Relationship Id="rId1" Type="http://schemas.openxmlformats.org/officeDocument/2006/relationships/image" Target="../media/image94.png"/></Relationships>
</file>

<file path=xl/drawings/_rels/drawing69.xml.rels><?xml version="1.0" encoding="UTF-8" standalone="yes"?>
<Relationships xmlns="http://schemas.openxmlformats.org/package/2006/relationships"><Relationship Id="rId2" Type="http://schemas.openxmlformats.org/officeDocument/2006/relationships/image" Target="../media/image97.png"/><Relationship Id="rId1" Type="http://schemas.openxmlformats.org/officeDocument/2006/relationships/image" Target="../media/image96.png"/></Relationships>
</file>

<file path=xl/drawings/_rels/drawing70.xml.rels><?xml version="1.0" encoding="UTF-8" standalone="yes"?>
<Relationships xmlns="http://schemas.openxmlformats.org/package/2006/relationships"><Relationship Id="rId2" Type="http://schemas.openxmlformats.org/officeDocument/2006/relationships/image" Target="../media/image99.png"/><Relationship Id="rId1" Type="http://schemas.openxmlformats.org/officeDocument/2006/relationships/image" Target="../media/image98.png"/></Relationships>
</file>

<file path=xl/drawings/_rels/drawing71.xml.rels><?xml version="1.0" encoding="UTF-8" standalone="yes"?>
<Relationships xmlns="http://schemas.openxmlformats.org/package/2006/relationships"><Relationship Id="rId2" Type="http://schemas.openxmlformats.org/officeDocument/2006/relationships/image" Target="../media/image101.png"/><Relationship Id="rId1" Type="http://schemas.openxmlformats.org/officeDocument/2006/relationships/image" Target="../media/image100.png"/></Relationships>
</file>

<file path=xl/drawings/_rels/drawing72.xml.rels><?xml version="1.0" encoding="UTF-8" standalone="yes"?>
<Relationships xmlns="http://schemas.openxmlformats.org/package/2006/relationships"><Relationship Id="rId2" Type="http://schemas.openxmlformats.org/officeDocument/2006/relationships/image" Target="../media/image103.png"/><Relationship Id="rId1" Type="http://schemas.openxmlformats.org/officeDocument/2006/relationships/image" Target="../media/image102.png"/></Relationships>
</file>

<file path=xl/drawings/_rels/drawing73.xml.rels><?xml version="1.0" encoding="UTF-8" standalone="yes"?>
<Relationships xmlns="http://schemas.openxmlformats.org/package/2006/relationships"><Relationship Id="rId2" Type="http://schemas.openxmlformats.org/officeDocument/2006/relationships/image" Target="../media/image105.png"/><Relationship Id="rId1" Type="http://schemas.openxmlformats.org/officeDocument/2006/relationships/image" Target="../media/image104.png"/></Relationships>
</file>

<file path=xl/drawings/_rels/drawing74.xml.rels><?xml version="1.0" encoding="UTF-8" standalone="yes"?>
<Relationships xmlns="http://schemas.openxmlformats.org/package/2006/relationships"><Relationship Id="rId2" Type="http://schemas.openxmlformats.org/officeDocument/2006/relationships/image" Target="../media/image107.png"/><Relationship Id="rId1" Type="http://schemas.openxmlformats.org/officeDocument/2006/relationships/image" Target="../media/image106.png"/></Relationships>
</file>

<file path=xl/drawings/_rels/drawing75.xml.rels><?xml version="1.0" encoding="UTF-8" standalone="yes"?>
<Relationships xmlns="http://schemas.openxmlformats.org/package/2006/relationships"><Relationship Id="rId3" Type="http://schemas.openxmlformats.org/officeDocument/2006/relationships/image" Target="../media/image110.png"/><Relationship Id="rId2" Type="http://schemas.openxmlformats.org/officeDocument/2006/relationships/image" Target="../media/image109.png"/><Relationship Id="rId1" Type="http://schemas.openxmlformats.org/officeDocument/2006/relationships/image" Target="../media/image108.png"/></Relationships>
</file>

<file path=xl/drawings/_rels/drawing76.xml.rels><?xml version="1.0" encoding="UTF-8" standalone="yes"?>
<Relationships xmlns="http://schemas.openxmlformats.org/package/2006/relationships"><Relationship Id="rId3" Type="http://schemas.openxmlformats.org/officeDocument/2006/relationships/image" Target="../media/image113.png"/><Relationship Id="rId2" Type="http://schemas.openxmlformats.org/officeDocument/2006/relationships/image" Target="../media/image112.png"/><Relationship Id="rId1" Type="http://schemas.openxmlformats.org/officeDocument/2006/relationships/image" Target="../media/image111.png"/></Relationships>
</file>

<file path=xl/drawings/_rels/drawing77.xml.rels><?xml version="1.0" encoding="UTF-8" standalone="yes"?>
<Relationships xmlns="http://schemas.openxmlformats.org/package/2006/relationships"><Relationship Id="rId2" Type="http://schemas.openxmlformats.org/officeDocument/2006/relationships/image" Target="../media/image115.png"/><Relationship Id="rId1" Type="http://schemas.openxmlformats.org/officeDocument/2006/relationships/image" Target="../media/image114.png"/></Relationships>
</file>

<file path=xl/drawings/_rels/drawing78.xml.rels><?xml version="1.0" encoding="UTF-8" standalone="yes"?>
<Relationships xmlns="http://schemas.openxmlformats.org/package/2006/relationships"><Relationship Id="rId2" Type="http://schemas.openxmlformats.org/officeDocument/2006/relationships/image" Target="../media/image117.png"/><Relationship Id="rId1" Type="http://schemas.openxmlformats.org/officeDocument/2006/relationships/image" Target="../media/image116.png"/></Relationships>
</file>

<file path=xl/drawings/_rels/drawing79.xml.rels><?xml version="1.0" encoding="UTF-8" standalone="yes"?>
<Relationships xmlns="http://schemas.openxmlformats.org/package/2006/relationships"><Relationship Id="rId2" Type="http://schemas.openxmlformats.org/officeDocument/2006/relationships/image" Target="../media/image119.png"/><Relationship Id="rId1" Type="http://schemas.openxmlformats.org/officeDocument/2006/relationships/image" Target="../media/image118.png"/></Relationships>
</file>

<file path=xl/drawings/_rels/drawing80.xml.rels><?xml version="1.0" encoding="UTF-8" standalone="yes"?>
<Relationships xmlns="http://schemas.openxmlformats.org/package/2006/relationships"><Relationship Id="rId3" Type="http://schemas.openxmlformats.org/officeDocument/2006/relationships/image" Target="../media/image122.png"/><Relationship Id="rId2" Type="http://schemas.openxmlformats.org/officeDocument/2006/relationships/image" Target="../media/image121.png"/><Relationship Id="rId1" Type="http://schemas.openxmlformats.org/officeDocument/2006/relationships/image" Target="../media/image120.png"/></Relationships>
</file>

<file path=xl/drawings/_rels/drawing81.xml.rels><?xml version="1.0" encoding="UTF-8" standalone="yes"?>
<Relationships xmlns="http://schemas.openxmlformats.org/package/2006/relationships"><Relationship Id="rId2" Type="http://schemas.openxmlformats.org/officeDocument/2006/relationships/image" Target="../media/image124.png"/><Relationship Id="rId1" Type="http://schemas.openxmlformats.org/officeDocument/2006/relationships/image" Target="../media/image123.png"/></Relationships>
</file>

<file path=xl/drawings/_rels/drawing82.xml.rels><?xml version="1.0" encoding="UTF-8" standalone="yes"?>
<Relationships xmlns="http://schemas.openxmlformats.org/package/2006/relationships"><Relationship Id="rId2" Type="http://schemas.openxmlformats.org/officeDocument/2006/relationships/image" Target="../media/image126.png"/><Relationship Id="rId1" Type="http://schemas.openxmlformats.org/officeDocument/2006/relationships/image" Target="../media/image125.png"/></Relationships>
</file>

<file path=xl/drawings/_rels/drawing83.xml.rels><?xml version="1.0" encoding="UTF-8" standalone="yes"?>
<Relationships xmlns="http://schemas.openxmlformats.org/package/2006/relationships"><Relationship Id="rId2" Type="http://schemas.openxmlformats.org/officeDocument/2006/relationships/image" Target="../media/image128.png"/><Relationship Id="rId1" Type="http://schemas.openxmlformats.org/officeDocument/2006/relationships/image" Target="../media/image127.png"/></Relationships>
</file>

<file path=xl/drawings/_rels/drawing84.xml.rels><?xml version="1.0" encoding="UTF-8" standalone="yes"?>
<Relationships xmlns="http://schemas.openxmlformats.org/package/2006/relationships"><Relationship Id="rId2" Type="http://schemas.openxmlformats.org/officeDocument/2006/relationships/image" Target="../media/image130.png"/><Relationship Id="rId1" Type="http://schemas.openxmlformats.org/officeDocument/2006/relationships/image" Target="../media/image129.png"/></Relationships>
</file>

<file path=xl/drawings/_rels/drawing85.xml.rels><?xml version="1.0" encoding="UTF-8" standalone="yes"?>
<Relationships xmlns="http://schemas.openxmlformats.org/package/2006/relationships"><Relationship Id="rId2" Type="http://schemas.openxmlformats.org/officeDocument/2006/relationships/image" Target="../media/image132.png"/><Relationship Id="rId1" Type="http://schemas.openxmlformats.org/officeDocument/2006/relationships/image" Target="../media/image131.png"/></Relationships>
</file>

<file path=xl/drawings/_rels/drawing86.xml.rels><?xml version="1.0" encoding="UTF-8" standalone="yes"?>
<Relationships xmlns="http://schemas.openxmlformats.org/package/2006/relationships"><Relationship Id="rId2" Type="http://schemas.openxmlformats.org/officeDocument/2006/relationships/image" Target="../media/image134.png"/><Relationship Id="rId1" Type="http://schemas.openxmlformats.org/officeDocument/2006/relationships/image" Target="../media/image133.png"/></Relationships>
</file>

<file path=xl/drawings/_rels/drawing87.xml.rels><?xml version="1.0" encoding="UTF-8" standalone="yes"?>
<Relationships xmlns="http://schemas.openxmlformats.org/package/2006/relationships"><Relationship Id="rId2" Type="http://schemas.openxmlformats.org/officeDocument/2006/relationships/image" Target="../media/image136.png"/><Relationship Id="rId1" Type="http://schemas.openxmlformats.org/officeDocument/2006/relationships/image" Target="../media/image135.png"/></Relationships>
</file>

<file path=xl/drawings/_rels/drawing88.xml.rels><?xml version="1.0" encoding="UTF-8" standalone="yes"?>
<Relationships xmlns="http://schemas.openxmlformats.org/package/2006/relationships"><Relationship Id="rId2" Type="http://schemas.openxmlformats.org/officeDocument/2006/relationships/image" Target="../media/image138.png"/><Relationship Id="rId1" Type="http://schemas.openxmlformats.org/officeDocument/2006/relationships/image" Target="../media/image137.png"/></Relationships>
</file>

<file path=xl/drawings/_rels/drawing89.xml.rels><?xml version="1.0" encoding="UTF-8" standalone="yes"?>
<Relationships xmlns="http://schemas.openxmlformats.org/package/2006/relationships"><Relationship Id="rId3" Type="http://schemas.openxmlformats.org/officeDocument/2006/relationships/image" Target="../media/image141.png"/><Relationship Id="rId2" Type="http://schemas.openxmlformats.org/officeDocument/2006/relationships/image" Target="../media/image140.png"/><Relationship Id="rId1" Type="http://schemas.openxmlformats.org/officeDocument/2006/relationships/image" Target="../media/image139.png"/></Relationships>
</file>

<file path=xl/drawings/_rels/drawing90.xml.rels><?xml version="1.0" encoding="UTF-8" standalone="yes"?>
<Relationships xmlns="http://schemas.openxmlformats.org/package/2006/relationships"><Relationship Id="rId1" Type="http://schemas.openxmlformats.org/officeDocument/2006/relationships/image" Target="../media/image142.png"/></Relationships>
</file>

<file path=xl/drawings/_rels/drawing91.xml.rels><?xml version="1.0" encoding="UTF-8" standalone="yes"?>
<Relationships xmlns="http://schemas.openxmlformats.org/package/2006/relationships"><Relationship Id="rId2" Type="http://schemas.openxmlformats.org/officeDocument/2006/relationships/image" Target="../media/image144.png"/><Relationship Id="rId1" Type="http://schemas.openxmlformats.org/officeDocument/2006/relationships/image" Target="../media/image143.png"/></Relationships>
</file>

<file path=xl/drawings/_rels/drawing92.xml.rels><?xml version="1.0" encoding="UTF-8" standalone="yes"?>
<Relationships xmlns="http://schemas.openxmlformats.org/package/2006/relationships"><Relationship Id="rId2" Type="http://schemas.openxmlformats.org/officeDocument/2006/relationships/image" Target="../media/image146.png"/><Relationship Id="rId1" Type="http://schemas.openxmlformats.org/officeDocument/2006/relationships/image" Target="../media/image145.png"/></Relationships>
</file>

<file path=xl/drawings/_rels/drawing93.xml.rels><?xml version="1.0" encoding="UTF-8" standalone="yes"?>
<Relationships xmlns="http://schemas.openxmlformats.org/package/2006/relationships"><Relationship Id="rId1" Type="http://schemas.openxmlformats.org/officeDocument/2006/relationships/image" Target="../media/image147.png"/></Relationships>
</file>

<file path=xl/drawings/_rels/drawing94.xml.rels><?xml version="1.0" encoding="UTF-8" standalone="yes"?>
<Relationships xmlns="http://schemas.openxmlformats.org/package/2006/relationships"><Relationship Id="rId1" Type="http://schemas.openxmlformats.org/officeDocument/2006/relationships/image" Target="../media/image148.png"/></Relationships>
</file>

<file path=xl/drawings/_rels/drawing95.xml.rels><?xml version="1.0" encoding="UTF-8" standalone="yes"?>
<Relationships xmlns="http://schemas.openxmlformats.org/package/2006/relationships"><Relationship Id="rId2" Type="http://schemas.openxmlformats.org/officeDocument/2006/relationships/image" Target="../media/image150.png"/><Relationship Id="rId1" Type="http://schemas.openxmlformats.org/officeDocument/2006/relationships/image" Target="../media/image149.png"/></Relationships>
</file>

<file path=xl/drawings/_rels/drawing96.xml.rels><?xml version="1.0" encoding="UTF-8" standalone="yes"?>
<Relationships xmlns="http://schemas.openxmlformats.org/package/2006/relationships"><Relationship Id="rId2" Type="http://schemas.openxmlformats.org/officeDocument/2006/relationships/image" Target="../media/image152.png"/><Relationship Id="rId1" Type="http://schemas.openxmlformats.org/officeDocument/2006/relationships/image" Target="../media/image151.png"/></Relationships>
</file>

<file path=xl/drawings/_rels/drawing97.xml.rels><?xml version="1.0" encoding="UTF-8" standalone="yes"?>
<Relationships xmlns="http://schemas.openxmlformats.org/package/2006/relationships"><Relationship Id="rId2" Type="http://schemas.openxmlformats.org/officeDocument/2006/relationships/image" Target="../media/image154.png"/><Relationship Id="rId1" Type="http://schemas.openxmlformats.org/officeDocument/2006/relationships/image" Target="../media/image153.png"/></Relationships>
</file>

<file path=xl/drawings/_rels/drawing98.xml.rels><?xml version="1.0" encoding="UTF-8" standalone="yes"?>
<Relationships xmlns="http://schemas.openxmlformats.org/package/2006/relationships"><Relationship Id="rId2" Type="http://schemas.openxmlformats.org/officeDocument/2006/relationships/image" Target="../media/image156.png"/><Relationship Id="rId1" Type="http://schemas.openxmlformats.org/officeDocument/2006/relationships/image" Target="../media/image155.png"/></Relationships>
</file>

<file path=xl/drawings/_rels/drawing99.xml.rels><?xml version="1.0" encoding="UTF-8" standalone="yes"?>
<Relationships xmlns="http://schemas.openxmlformats.org/package/2006/relationships"><Relationship Id="rId1" Type="http://schemas.openxmlformats.org/officeDocument/2006/relationships/image" Target="../media/image157.png"/></Relationships>
</file>

<file path=xl/drawings/_rels/drawing100.xml.rels><?xml version="1.0" encoding="UTF-8" standalone="yes"?>
<Relationships xmlns="http://schemas.openxmlformats.org/package/2006/relationships"><Relationship Id="rId2" Type="http://schemas.openxmlformats.org/officeDocument/2006/relationships/image" Target="../media/image159.png"/><Relationship Id="rId1" Type="http://schemas.openxmlformats.org/officeDocument/2006/relationships/image" Target="../media/image158.png"/></Relationships>
</file>

<file path=xl/drawings/_rels/drawing101.xml.rels><?xml version="1.0" encoding="UTF-8" standalone="yes"?>
<Relationships xmlns="http://schemas.openxmlformats.org/package/2006/relationships"><Relationship Id="rId2" Type="http://schemas.openxmlformats.org/officeDocument/2006/relationships/image" Target="../media/image161.png"/><Relationship Id="rId1" Type="http://schemas.openxmlformats.org/officeDocument/2006/relationships/image" Target="../media/image160.png"/></Relationships>
</file>

<file path=xl/drawings/_rels/drawing102.xml.rels><?xml version="1.0" encoding="UTF-8" standalone="yes"?>
<Relationships xmlns="http://schemas.openxmlformats.org/package/2006/relationships"><Relationship Id="rId1" Type="http://schemas.openxmlformats.org/officeDocument/2006/relationships/image" Target="../media/image162.png"/></Relationships>
</file>

<file path=xl/drawings/_rels/drawing103.xml.rels><?xml version="1.0" encoding="UTF-8" standalone="yes"?>
<Relationships xmlns="http://schemas.openxmlformats.org/package/2006/relationships"><Relationship Id="rId1" Type="http://schemas.openxmlformats.org/officeDocument/2006/relationships/image" Target="../media/image163.png"/></Relationships>
</file>

<file path=xl/drawings/_rels/drawing104.xml.rels><?xml version="1.0" encoding="UTF-8" standalone="yes"?>
<Relationships xmlns="http://schemas.openxmlformats.org/package/2006/relationships"><Relationship Id="rId2" Type="http://schemas.openxmlformats.org/officeDocument/2006/relationships/image" Target="../media/image165.png"/><Relationship Id="rId1" Type="http://schemas.openxmlformats.org/officeDocument/2006/relationships/image" Target="../media/image164.png"/></Relationships>
</file>

<file path=xl/drawings/_rels/drawing105.xml.rels><?xml version="1.0" encoding="UTF-8" standalone="yes"?>
<Relationships xmlns="http://schemas.openxmlformats.org/package/2006/relationships"><Relationship Id="rId2" Type="http://schemas.openxmlformats.org/officeDocument/2006/relationships/image" Target="../media/image167.png"/><Relationship Id="rId1" Type="http://schemas.openxmlformats.org/officeDocument/2006/relationships/image" Target="../media/image166.png"/></Relationships>
</file>

<file path=xl/drawings/_rels/drawing106.xml.rels><?xml version="1.0" encoding="UTF-8" standalone="yes"?>
<Relationships xmlns="http://schemas.openxmlformats.org/package/2006/relationships"><Relationship Id="rId2" Type="http://schemas.openxmlformats.org/officeDocument/2006/relationships/image" Target="../media/image169.png"/><Relationship Id="rId1" Type="http://schemas.openxmlformats.org/officeDocument/2006/relationships/image" Target="../media/image168.png"/></Relationships>
</file>

<file path=xl/drawings/_rels/drawing107.xml.rels><?xml version="1.0" encoding="UTF-8" standalone="yes"?>
<Relationships xmlns="http://schemas.openxmlformats.org/package/2006/relationships"><Relationship Id="rId2" Type="http://schemas.openxmlformats.org/officeDocument/2006/relationships/image" Target="../media/image171.png"/><Relationship Id="rId1" Type="http://schemas.openxmlformats.org/officeDocument/2006/relationships/image" Target="../media/image170.png"/></Relationships>
</file>

<file path=xl/drawings/_rels/drawing108.xml.rels><?xml version="1.0" encoding="UTF-8" standalone="yes"?>
<Relationships xmlns="http://schemas.openxmlformats.org/package/2006/relationships"><Relationship Id="rId2" Type="http://schemas.openxmlformats.org/officeDocument/2006/relationships/image" Target="../media/image173.png"/><Relationship Id="rId1" Type="http://schemas.openxmlformats.org/officeDocument/2006/relationships/image" Target="../media/image172.png"/></Relationships>
</file>

<file path=xl/drawings/_rels/drawing109.xml.rels><?xml version="1.0" encoding="UTF-8" standalone="yes"?>
<Relationships xmlns="http://schemas.openxmlformats.org/package/2006/relationships"><Relationship Id="rId1" Type="http://schemas.openxmlformats.org/officeDocument/2006/relationships/image" Target="../media/image174.png"/></Relationships>
</file>

<file path=xl/drawings/_rels/drawing110.xml.rels><?xml version="1.0" encoding="UTF-8" standalone="yes"?>
<Relationships xmlns="http://schemas.openxmlformats.org/package/2006/relationships"><Relationship Id="rId2" Type="http://schemas.openxmlformats.org/officeDocument/2006/relationships/image" Target="../media/image176.png"/><Relationship Id="rId1" Type="http://schemas.openxmlformats.org/officeDocument/2006/relationships/image" Target="../media/image175.png"/></Relationships>
</file>

<file path=xl/drawings/_rels/drawing111.xml.rels><?xml version="1.0" encoding="UTF-8" standalone="yes"?>
<Relationships xmlns="http://schemas.openxmlformats.org/package/2006/relationships"><Relationship Id="rId2" Type="http://schemas.openxmlformats.org/officeDocument/2006/relationships/image" Target="../media/image178.png"/><Relationship Id="rId1" Type="http://schemas.openxmlformats.org/officeDocument/2006/relationships/image" Target="../media/image177.png"/></Relationships>
</file>

<file path=xl/drawings/_rels/drawing112.xml.rels><?xml version="1.0" encoding="UTF-8" standalone="yes"?>
<Relationships xmlns="http://schemas.openxmlformats.org/package/2006/relationships"><Relationship Id="rId3" Type="http://schemas.openxmlformats.org/officeDocument/2006/relationships/image" Target="../media/image181.png"/><Relationship Id="rId2" Type="http://schemas.openxmlformats.org/officeDocument/2006/relationships/image" Target="../media/image180.png"/><Relationship Id="rId1" Type="http://schemas.openxmlformats.org/officeDocument/2006/relationships/image" Target="../media/image179.png"/><Relationship Id="rId5" Type="http://schemas.openxmlformats.org/officeDocument/2006/relationships/image" Target="../media/image183.png"/><Relationship Id="rId4" Type="http://schemas.openxmlformats.org/officeDocument/2006/relationships/image" Target="../media/image182.png"/></Relationships>
</file>

<file path=xl/drawings/_rels/drawing113.xml.rels><?xml version="1.0" encoding="UTF-8" standalone="yes"?>
<Relationships xmlns="http://schemas.openxmlformats.org/package/2006/relationships"><Relationship Id="rId1" Type="http://schemas.openxmlformats.org/officeDocument/2006/relationships/image" Target="../media/image184.png"/></Relationships>
</file>

<file path=xl/drawings/_rels/drawing114.xml.rels><?xml version="1.0" encoding="UTF-8" standalone="yes"?>
<Relationships xmlns="http://schemas.openxmlformats.org/package/2006/relationships"><Relationship Id="rId1" Type="http://schemas.openxmlformats.org/officeDocument/2006/relationships/image" Target="../media/image185.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23</xdr:col>
      <xdr:colOff>525250</xdr:colOff>
      <xdr:row>55</xdr:row>
      <xdr:rowOff>123060</xdr:rowOff>
    </xdr:to>
    <xdr:pic>
      <xdr:nvPicPr>
        <xdr:cNvPr id="3" name="Picture 2">
          <a:extLst>
            <a:ext uri="{FF2B5EF4-FFF2-40B4-BE49-F238E27FC236}">
              <a16:creationId xmlns:a16="http://schemas.microsoft.com/office/drawing/2014/main" id="{C63C3EB9-1A2B-87E4-4422-94578665C6A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
          <a:ext cx="14400000" cy="1060055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47626</xdr:colOff>
      <xdr:row>0</xdr:row>
      <xdr:rowOff>0</xdr:rowOff>
    </xdr:from>
    <xdr:to>
      <xdr:col>23</xdr:col>
      <xdr:colOff>572876</xdr:colOff>
      <xdr:row>55</xdr:row>
      <xdr:rowOff>37556</xdr:rowOff>
    </xdr:to>
    <xdr:pic>
      <xdr:nvPicPr>
        <xdr:cNvPr id="3" name="Picture 2">
          <a:extLst>
            <a:ext uri="{FF2B5EF4-FFF2-40B4-BE49-F238E27FC236}">
              <a16:creationId xmlns:a16="http://schemas.microsoft.com/office/drawing/2014/main" id="{8E3E881D-4F49-9565-07E3-C95C113CD5D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626" y="0"/>
          <a:ext cx="14400000" cy="1051505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34637</xdr:rowOff>
    </xdr:from>
    <xdr:to>
      <xdr:col>23</xdr:col>
      <xdr:colOff>458864</xdr:colOff>
      <xdr:row>51</xdr:row>
      <xdr:rowOff>176108</xdr:rowOff>
    </xdr:to>
    <xdr:pic>
      <xdr:nvPicPr>
        <xdr:cNvPr id="3" name="Picture 2">
          <a:extLst>
            <a:ext uri="{FF2B5EF4-FFF2-40B4-BE49-F238E27FC236}">
              <a16:creationId xmlns:a16="http://schemas.microsoft.com/office/drawing/2014/main" id="{B92689F9-0377-9F2A-9030-4966495ED29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34637"/>
          <a:ext cx="14400000" cy="985697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55</xdr:row>
      <xdr:rowOff>175971</xdr:rowOff>
    </xdr:to>
    <xdr:pic>
      <xdr:nvPicPr>
        <xdr:cNvPr id="2" name="Picture 1">
          <a:extLst>
            <a:ext uri="{FF2B5EF4-FFF2-40B4-BE49-F238E27FC236}">
              <a16:creationId xmlns:a16="http://schemas.microsoft.com/office/drawing/2014/main" id="{22FF43BA-4BF7-9E9B-E602-E97257333F88}"/>
            </a:ext>
          </a:extLst>
        </xdr:cNvPr>
        <xdr:cNvPicPr>
          <a:picLocks noChangeAspect="1"/>
        </xdr:cNvPicPr>
      </xdr:nvPicPr>
      <xdr:blipFill>
        <a:blip xmlns:r="http://schemas.openxmlformats.org/officeDocument/2006/relationships" r:embed="rId1"/>
        <a:stretch>
          <a:fillRect/>
        </a:stretch>
      </xdr:blipFill>
      <xdr:spPr>
        <a:xfrm>
          <a:off x="0" y="0"/>
          <a:ext cx="14400000" cy="1065347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55</xdr:row>
      <xdr:rowOff>139643</xdr:rowOff>
    </xdr:to>
    <xdr:pic>
      <xdr:nvPicPr>
        <xdr:cNvPr id="2" name="Picture 1">
          <a:extLst>
            <a:ext uri="{FF2B5EF4-FFF2-40B4-BE49-F238E27FC236}">
              <a16:creationId xmlns:a16="http://schemas.microsoft.com/office/drawing/2014/main" id="{714E43F6-57D8-A236-981C-E7DAF89B795E}"/>
            </a:ext>
          </a:extLst>
        </xdr:cNvPr>
        <xdr:cNvPicPr>
          <a:picLocks noChangeAspect="1"/>
        </xdr:cNvPicPr>
      </xdr:nvPicPr>
      <xdr:blipFill>
        <a:blip xmlns:r="http://schemas.openxmlformats.org/officeDocument/2006/relationships" r:embed="rId1"/>
        <a:stretch>
          <a:fillRect/>
        </a:stretch>
      </xdr:blipFill>
      <xdr:spPr>
        <a:xfrm>
          <a:off x="0" y="0"/>
          <a:ext cx="14400000" cy="1061714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23</xdr:col>
      <xdr:colOff>458865</xdr:colOff>
      <xdr:row>53</xdr:row>
      <xdr:rowOff>89597</xdr:rowOff>
    </xdr:to>
    <xdr:pic>
      <xdr:nvPicPr>
        <xdr:cNvPr id="3" name="Picture 2">
          <a:extLst>
            <a:ext uri="{FF2B5EF4-FFF2-40B4-BE49-F238E27FC236}">
              <a16:creationId xmlns:a16="http://schemas.microsoft.com/office/drawing/2014/main" id="{C2E934FE-20C2-A6F0-D7B2-92B4D3534D7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0"/>
          <a:ext cx="14400000" cy="1018609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55</xdr:row>
      <xdr:rowOff>120445</xdr:rowOff>
    </xdr:to>
    <xdr:pic>
      <xdr:nvPicPr>
        <xdr:cNvPr id="2" name="Picture 1">
          <a:extLst>
            <a:ext uri="{FF2B5EF4-FFF2-40B4-BE49-F238E27FC236}">
              <a16:creationId xmlns:a16="http://schemas.microsoft.com/office/drawing/2014/main" id="{783B72A7-819A-516E-AC1A-B3C701ED5574}"/>
            </a:ext>
          </a:extLst>
        </xdr:cNvPr>
        <xdr:cNvPicPr>
          <a:picLocks noChangeAspect="1"/>
        </xdr:cNvPicPr>
      </xdr:nvPicPr>
      <xdr:blipFill>
        <a:blip xmlns:r="http://schemas.openxmlformats.org/officeDocument/2006/relationships" r:embed="rId1"/>
        <a:stretch>
          <a:fillRect/>
        </a:stretch>
      </xdr:blipFill>
      <xdr:spPr>
        <a:xfrm>
          <a:off x="0" y="0"/>
          <a:ext cx="14400000" cy="1059794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55</xdr:row>
      <xdr:rowOff>124572</xdr:rowOff>
    </xdr:to>
    <xdr:pic>
      <xdr:nvPicPr>
        <xdr:cNvPr id="2" name="Picture 1">
          <a:extLst>
            <a:ext uri="{FF2B5EF4-FFF2-40B4-BE49-F238E27FC236}">
              <a16:creationId xmlns:a16="http://schemas.microsoft.com/office/drawing/2014/main" id="{B4782047-AE93-FAB5-4402-1D77B8AD4AC7}"/>
            </a:ext>
          </a:extLst>
        </xdr:cNvPr>
        <xdr:cNvPicPr>
          <a:picLocks noChangeAspect="1"/>
        </xdr:cNvPicPr>
      </xdr:nvPicPr>
      <xdr:blipFill>
        <a:blip xmlns:r="http://schemas.openxmlformats.org/officeDocument/2006/relationships" r:embed="rId1"/>
        <a:stretch>
          <a:fillRect/>
        </a:stretch>
      </xdr:blipFill>
      <xdr:spPr>
        <a:xfrm>
          <a:off x="0" y="0"/>
          <a:ext cx="14400000" cy="1060207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55</xdr:row>
      <xdr:rowOff>102564</xdr:rowOff>
    </xdr:to>
    <xdr:pic>
      <xdr:nvPicPr>
        <xdr:cNvPr id="2" name="Picture 1">
          <a:extLst>
            <a:ext uri="{FF2B5EF4-FFF2-40B4-BE49-F238E27FC236}">
              <a16:creationId xmlns:a16="http://schemas.microsoft.com/office/drawing/2014/main" id="{14D28315-E7D7-AC29-DD7D-6D76BB6A90EC}"/>
            </a:ext>
          </a:extLst>
        </xdr:cNvPr>
        <xdr:cNvPicPr>
          <a:picLocks noChangeAspect="1"/>
        </xdr:cNvPicPr>
      </xdr:nvPicPr>
      <xdr:blipFill>
        <a:blip xmlns:r="http://schemas.openxmlformats.org/officeDocument/2006/relationships" r:embed="rId1"/>
        <a:stretch>
          <a:fillRect/>
        </a:stretch>
      </xdr:blipFill>
      <xdr:spPr>
        <a:xfrm>
          <a:off x="0" y="0"/>
          <a:ext cx="14400000" cy="1058006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55</xdr:row>
      <xdr:rowOff>66575</xdr:rowOff>
    </xdr:to>
    <xdr:pic>
      <xdr:nvPicPr>
        <xdr:cNvPr id="2" name="Picture 1">
          <a:extLst>
            <a:ext uri="{FF2B5EF4-FFF2-40B4-BE49-F238E27FC236}">
              <a16:creationId xmlns:a16="http://schemas.microsoft.com/office/drawing/2014/main" id="{0696355E-C39A-E894-940A-4F900569A3DF}"/>
            </a:ext>
          </a:extLst>
        </xdr:cNvPr>
        <xdr:cNvPicPr>
          <a:picLocks noChangeAspect="1"/>
        </xdr:cNvPicPr>
      </xdr:nvPicPr>
      <xdr:blipFill>
        <a:blip xmlns:r="http://schemas.openxmlformats.org/officeDocument/2006/relationships" r:embed="rId1"/>
        <a:stretch>
          <a:fillRect/>
        </a:stretch>
      </xdr:blipFill>
      <xdr:spPr>
        <a:xfrm>
          <a:off x="0" y="0"/>
          <a:ext cx="14400000" cy="1054407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54</xdr:row>
      <xdr:rowOff>21836</xdr:rowOff>
    </xdr:to>
    <xdr:pic>
      <xdr:nvPicPr>
        <xdr:cNvPr id="4" name="Picture 3">
          <a:extLst>
            <a:ext uri="{FF2B5EF4-FFF2-40B4-BE49-F238E27FC236}">
              <a16:creationId xmlns:a16="http://schemas.microsoft.com/office/drawing/2014/main" id="{598066E7-BD7E-8B6F-973B-6356BA82FB5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1030883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55</xdr:row>
      <xdr:rowOff>107016</xdr:rowOff>
    </xdr:to>
    <xdr:pic>
      <xdr:nvPicPr>
        <xdr:cNvPr id="2" name="Picture 1">
          <a:extLst>
            <a:ext uri="{FF2B5EF4-FFF2-40B4-BE49-F238E27FC236}">
              <a16:creationId xmlns:a16="http://schemas.microsoft.com/office/drawing/2014/main" id="{1C9FB850-1A9B-993E-8837-A1AE66735295}"/>
            </a:ext>
          </a:extLst>
        </xdr:cNvPr>
        <xdr:cNvPicPr>
          <a:picLocks noChangeAspect="1"/>
        </xdr:cNvPicPr>
      </xdr:nvPicPr>
      <xdr:blipFill>
        <a:blip xmlns:r="http://schemas.openxmlformats.org/officeDocument/2006/relationships" r:embed="rId1"/>
        <a:stretch>
          <a:fillRect/>
        </a:stretch>
      </xdr:blipFill>
      <xdr:spPr>
        <a:xfrm>
          <a:off x="0" y="0"/>
          <a:ext cx="14400000" cy="10584516"/>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458864</xdr:colOff>
      <xdr:row>53</xdr:row>
      <xdr:rowOff>173907</xdr:rowOff>
    </xdr:to>
    <xdr:pic>
      <xdr:nvPicPr>
        <xdr:cNvPr id="4" name="Picture 3">
          <a:extLst>
            <a:ext uri="{FF2B5EF4-FFF2-40B4-BE49-F238E27FC236}">
              <a16:creationId xmlns:a16="http://schemas.microsoft.com/office/drawing/2014/main" id="{3F7FDF42-2E6E-E41A-3D62-62EA19A4FAF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10270407"/>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55</xdr:row>
      <xdr:rowOff>142643</xdr:rowOff>
    </xdr:to>
    <xdr:pic>
      <xdr:nvPicPr>
        <xdr:cNvPr id="2" name="Picture 1">
          <a:extLst>
            <a:ext uri="{FF2B5EF4-FFF2-40B4-BE49-F238E27FC236}">
              <a16:creationId xmlns:a16="http://schemas.microsoft.com/office/drawing/2014/main" id="{B7079066-BB9C-3E14-DA05-A75D257BC8C9}"/>
            </a:ext>
          </a:extLst>
        </xdr:cNvPr>
        <xdr:cNvPicPr>
          <a:picLocks noChangeAspect="1"/>
        </xdr:cNvPicPr>
      </xdr:nvPicPr>
      <xdr:blipFill>
        <a:blip xmlns:r="http://schemas.openxmlformats.org/officeDocument/2006/relationships" r:embed="rId1"/>
        <a:stretch>
          <a:fillRect/>
        </a:stretch>
      </xdr:blipFill>
      <xdr:spPr>
        <a:xfrm>
          <a:off x="0" y="0"/>
          <a:ext cx="14400000" cy="10620143"/>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23</xdr:col>
      <xdr:colOff>316607</xdr:colOff>
      <xdr:row>53</xdr:row>
      <xdr:rowOff>143656</xdr:rowOff>
    </xdr:to>
    <xdr:pic>
      <xdr:nvPicPr>
        <xdr:cNvPr id="4" name="Picture 3">
          <a:extLst>
            <a:ext uri="{FF2B5EF4-FFF2-40B4-BE49-F238E27FC236}">
              <a16:creationId xmlns:a16="http://schemas.microsoft.com/office/drawing/2014/main" id="{66F751A8-A2F4-BEA5-7064-D959EB9BA60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
          <a:ext cx="14400000" cy="1024015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52</xdr:row>
      <xdr:rowOff>126504</xdr:rowOff>
    </xdr:to>
    <xdr:pic>
      <xdr:nvPicPr>
        <xdr:cNvPr id="3" name="Picture 2">
          <a:extLst>
            <a:ext uri="{FF2B5EF4-FFF2-40B4-BE49-F238E27FC236}">
              <a16:creationId xmlns:a16="http://schemas.microsoft.com/office/drawing/2014/main" id="{E0E9000B-D8FB-1F3C-FB0D-B69C99A60B3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10032504"/>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117258</xdr:colOff>
      <xdr:row>10</xdr:row>
      <xdr:rowOff>40821</xdr:rowOff>
    </xdr:to>
    <xdr:pic>
      <xdr:nvPicPr>
        <xdr:cNvPr id="6" name="Picture 5">
          <a:extLst>
            <a:ext uri="{FF2B5EF4-FFF2-40B4-BE49-F238E27FC236}">
              <a16:creationId xmlns:a16="http://schemas.microsoft.com/office/drawing/2014/main" id="{B898975A-23DD-6E08-E666-82158D70E69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984150" cy="1809750"/>
        </a:xfrm>
        <a:prstGeom prst="rect">
          <a:avLst/>
        </a:prstGeom>
      </xdr:spPr>
    </xdr:pic>
    <xdr:clientData/>
  </xdr:twoCellAnchor>
  <xdr:twoCellAnchor editAs="oneCell">
    <xdr:from>
      <xdr:col>0</xdr:col>
      <xdr:colOff>0</xdr:colOff>
      <xdr:row>42</xdr:row>
      <xdr:rowOff>-1</xdr:rowOff>
    </xdr:from>
    <xdr:to>
      <xdr:col>8</xdr:col>
      <xdr:colOff>550655</xdr:colOff>
      <xdr:row>52</xdr:row>
      <xdr:rowOff>169271</xdr:rowOff>
    </xdr:to>
    <xdr:pic>
      <xdr:nvPicPr>
        <xdr:cNvPr id="8" name="Picture 7">
          <a:extLst>
            <a:ext uri="{FF2B5EF4-FFF2-40B4-BE49-F238E27FC236}">
              <a16:creationId xmlns:a16="http://schemas.microsoft.com/office/drawing/2014/main" id="{CB616FA9-FB9E-FF28-46BE-51A6E397F99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7211785"/>
          <a:ext cx="14809036" cy="1945821"/>
        </a:xfrm>
        <a:prstGeom prst="rect">
          <a:avLst/>
        </a:prstGeom>
      </xdr:spPr>
    </xdr:pic>
    <xdr:clientData/>
  </xdr:twoCellAnchor>
  <xdr:twoCellAnchor editAs="oneCell">
    <xdr:from>
      <xdr:col>1</xdr:col>
      <xdr:colOff>40822</xdr:colOff>
      <xdr:row>19</xdr:row>
      <xdr:rowOff>122464</xdr:rowOff>
    </xdr:from>
    <xdr:to>
      <xdr:col>6</xdr:col>
      <xdr:colOff>1165079</xdr:colOff>
      <xdr:row>26</xdr:row>
      <xdr:rowOff>8334</xdr:rowOff>
    </xdr:to>
    <xdr:pic>
      <xdr:nvPicPr>
        <xdr:cNvPr id="2" name="Picture 1">
          <a:extLst>
            <a:ext uri="{FF2B5EF4-FFF2-40B4-BE49-F238E27FC236}">
              <a16:creationId xmlns:a16="http://schemas.microsoft.com/office/drawing/2014/main" id="{D601AF49-53E3-C7E8-6C78-BDD99740DE8F}"/>
            </a:ext>
          </a:extLst>
        </xdr:cNvPr>
        <xdr:cNvPicPr>
          <a:picLocks noChangeAspect="1"/>
        </xdr:cNvPicPr>
      </xdr:nvPicPr>
      <xdr:blipFill>
        <a:blip xmlns:r="http://schemas.openxmlformats.org/officeDocument/2006/relationships" r:embed="rId3"/>
        <a:stretch>
          <a:fillRect/>
        </a:stretch>
      </xdr:blipFill>
      <xdr:spPr>
        <a:xfrm>
          <a:off x="653143" y="3850821"/>
          <a:ext cx="11955543" cy="121937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24</xdr:col>
      <xdr:colOff>316607</xdr:colOff>
      <xdr:row>55</xdr:row>
      <xdr:rowOff>2375</xdr:rowOff>
    </xdr:to>
    <xdr:pic>
      <xdr:nvPicPr>
        <xdr:cNvPr id="2" name="Picture 1">
          <a:extLst>
            <a:ext uri="{FF2B5EF4-FFF2-40B4-BE49-F238E27FC236}">
              <a16:creationId xmlns:a16="http://schemas.microsoft.com/office/drawing/2014/main" id="{F74713E3-B1F9-C616-E403-06A9E4E3A551}"/>
            </a:ext>
          </a:extLst>
        </xdr:cNvPr>
        <xdr:cNvPicPr>
          <a:picLocks noChangeAspect="1"/>
        </xdr:cNvPicPr>
      </xdr:nvPicPr>
      <xdr:blipFill>
        <a:blip xmlns:r="http://schemas.openxmlformats.org/officeDocument/2006/relationships" r:embed="rId1"/>
        <a:stretch>
          <a:fillRect/>
        </a:stretch>
      </xdr:blipFill>
      <xdr:spPr>
        <a:xfrm>
          <a:off x="0" y="0"/>
          <a:ext cx="14400000" cy="1047987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24</xdr:col>
      <xdr:colOff>316607</xdr:colOff>
      <xdr:row>55</xdr:row>
      <xdr:rowOff>59358</xdr:rowOff>
    </xdr:to>
    <xdr:pic>
      <xdr:nvPicPr>
        <xdr:cNvPr id="2" name="Picture 1">
          <a:extLst>
            <a:ext uri="{FF2B5EF4-FFF2-40B4-BE49-F238E27FC236}">
              <a16:creationId xmlns:a16="http://schemas.microsoft.com/office/drawing/2014/main" id="{D3C51ADE-9150-D9B1-926E-A4993A27483E}"/>
            </a:ext>
          </a:extLst>
        </xdr:cNvPr>
        <xdr:cNvPicPr>
          <a:picLocks noChangeAspect="1"/>
        </xdr:cNvPicPr>
      </xdr:nvPicPr>
      <xdr:blipFill>
        <a:blip xmlns:r="http://schemas.openxmlformats.org/officeDocument/2006/relationships" r:embed="rId1"/>
        <a:stretch>
          <a:fillRect/>
        </a:stretch>
      </xdr:blipFill>
      <xdr:spPr>
        <a:xfrm>
          <a:off x="612321" y="0"/>
          <a:ext cx="14400000" cy="10536858"/>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37011</xdr:colOff>
      <xdr:row>0</xdr:row>
      <xdr:rowOff>9244</xdr:rowOff>
    </xdr:from>
    <xdr:to>
      <xdr:col>23</xdr:col>
      <xdr:colOff>353618</xdr:colOff>
      <xdr:row>52</xdr:row>
      <xdr:rowOff>4820</xdr:rowOff>
    </xdr:to>
    <xdr:pic>
      <xdr:nvPicPr>
        <xdr:cNvPr id="4" name="Picture 3">
          <a:extLst>
            <a:ext uri="{FF2B5EF4-FFF2-40B4-BE49-F238E27FC236}">
              <a16:creationId xmlns:a16="http://schemas.microsoft.com/office/drawing/2014/main" id="{CDF8FB7B-6106-D360-0B6C-032CEDA44A1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7011" y="9244"/>
          <a:ext cx="14400000" cy="9901576"/>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55</xdr:row>
      <xdr:rowOff>64126</xdr:rowOff>
    </xdr:to>
    <xdr:pic>
      <xdr:nvPicPr>
        <xdr:cNvPr id="2" name="Picture 1">
          <a:extLst>
            <a:ext uri="{FF2B5EF4-FFF2-40B4-BE49-F238E27FC236}">
              <a16:creationId xmlns:a16="http://schemas.microsoft.com/office/drawing/2014/main" id="{A79C18BC-2798-3DE0-A30E-B2391E919021}"/>
            </a:ext>
          </a:extLst>
        </xdr:cNvPr>
        <xdr:cNvPicPr>
          <a:picLocks noChangeAspect="1"/>
        </xdr:cNvPicPr>
      </xdr:nvPicPr>
      <xdr:blipFill>
        <a:blip xmlns:r="http://schemas.openxmlformats.org/officeDocument/2006/relationships" r:embed="rId1"/>
        <a:stretch>
          <a:fillRect/>
        </a:stretch>
      </xdr:blipFill>
      <xdr:spPr>
        <a:xfrm>
          <a:off x="0" y="0"/>
          <a:ext cx="14400000" cy="10541626"/>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55</xdr:row>
      <xdr:rowOff>178960</xdr:rowOff>
    </xdr:to>
    <xdr:pic>
      <xdr:nvPicPr>
        <xdr:cNvPr id="2" name="Picture 1">
          <a:extLst>
            <a:ext uri="{FF2B5EF4-FFF2-40B4-BE49-F238E27FC236}">
              <a16:creationId xmlns:a16="http://schemas.microsoft.com/office/drawing/2014/main" id="{917B6134-0328-9C0F-0AF4-4E0AF3EF1F71}"/>
            </a:ext>
          </a:extLst>
        </xdr:cNvPr>
        <xdr:cNvPicPr>
          <a:picLocks noChangeAspect="1"/>
        </xdr:cNvPicPr>
      </xdr:nvPicPr>
      <xdr:blipFill>
        <a:blip xmlns:r="http://schemas.openxmlformats.org/officeDocument/2006/relationships" r:embed="rId1"/>
        <a:stretch>
          <a:fillRect/>
        </a:stretch>
      </xdr:blipFill>
      <xdr:spPr>
        <a:xfrm>
          <a:off x="0" y="0"/>
          <a:ext cx="14400000" cy="1065646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53</xdr:row>
      <xdr:rowOff>138788</xdr:rowOff>
    </xdr:to>
    <xdr:pic>
      <xdr:nvPicPr>
        <xdr:cNvPr id="3" name="Picture 2">
          <a:extLst>
            <a:ext uri="{FF2B5EF4-FFF2-40B4-BE49-F238E27FC236}">
              <a16:creationId xmlns:a16="http://schemas.microsoft.com/office/drawing/2014/main" id="{657FFA7E-0987-6228-B0AB-ECA04B9ED4E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10235288"/>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53</xdr:row>
      <xdr:rowOff>13639</xdr:rowOff>
    </xdr:to>
    <xdr:pic>
      <xdr:nvPicPr>
        <xdr:cNvPr id="4" name="Picture 3">
          <a:extLst>
            <a:ext uri="{FF2B5EF4-FFF2-40B4-BE49-F238E27FC236}">
              <a16:creationId xmlns:a16="http://schemas.microsoft.com/office/drawing/2014/main" id="{3493DAA9-600A-E153-871C-1CD4EF2A402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10110139"/>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55</xdr:row>
      <xdr:rowOff>128765</xdr:rowOff>
    </xdr:to>
    <xdr:pic>
      <xdr:nvPicPr>
        <xdr:cNvPr id="3" name="Picture 2">
          <a:extLst>
            <a:ext uri="{FF2B5EF4-FFF2-40B4-BE49-F238E27FC236}">
              <a16:creationId xmlns:a16="http://schemas.microsoft.com/office/drawing/2014/main" id="{464F1957-AAA2-2C51-70B3-153DCA9F7FC0}"/>
            </a:ext>
          </a:extLst>
        </xdr:cNvPr>
        <xdr:cNvPicPr>
          <a:picLocks noChangeAspect="1"/>
        </xdr:cNvPicPr>
      </xdr:nvPicPr>
      <xdr:blipFill>
        <a:blip xmlns:r="http://schemas.openxmlformats.org/officeDocument/2006/relationships" r:embed="rId1"/>
        <a:stretch>
          <a:fillRect/>
        </a:stretch>
      </xdr:blipFill>
      <xdr:spPr>
        <a:xfrm>
          <a:off x="0" y="0"/>
          <a:ext cx="14400000" cy="1060626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38620</xdr:colOff>
      <xdr:row>10</xdr:row>
      <xdr:rowOff>130968</xdr:rowOff>
    </xdr:to>
    <xdr:pic>
      <xdr:nvPicPr>
        <xdr:cNvPr id="4" name="Picture 3">
          <a:extLst>
            <a:ext uri="{FF2B5EF4-FFF2-40B4-BE49-F238E27FC236}">
              <a16:creationId xmlns:a16="http://schemas.microsoft.com/office/drawing/2014/main" id="{A3DEDBD3-00B7-AD8C-79F9-3FF2C89255A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2790214" cy="1916906"/>
        </a:xfrm>
        <a:prstGeom prst="rect">
          <a:avLst/>
        </a:prstGeom>
      </xdr:spPr>
    </xdr:pic>
    <xdr:clientData/>
  </xdr:twoCellAnchor>
  <xdr:twoCellAnchor editAs="oneCell">
    <xdr:from>
      <xdr:col>0</xdr:col>
      <xdr:colOff>0</xdr:colOff>
      <xdr:row>45</xdr:row>
      <xdr:rowOff>122872</xdr:rowOff>
    </xdr:from>
    <xdr:to>
      <xdr:col>8</xdr:col>
      <xdr:colOff>628650</xdr:colOff>
      <xdr:row>49</xdr:row>
      <xdr:rowOff>59603</xdr:rowOff>
    </xdr:to>
    <xdr:pic>
      <xdr:nvPicPr>
        <xdr:cNvPr id="3" name="Picture 2">
          <a:extLst>
            <a:ext uri="{FF2B5EF4-FFF2-40B4-BE49-F238E27FC236}">
              <a16:creationId xmlns:a16="http://schemas.microsoft.com/office/drawing/2014/main" id="{891E4E55-18A6-21C3-6F0E-496346C36D1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8195310"/>
          <a:ext cx="13372624" cy="643486"/>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8</xdr:col>
      <xdr:colOff>84254</xdr:colOff>
      <xdr:row>9</xdr:row>
      <xdr:rowOff>57150</xdr:rowOff>
    </xdr:to>
    <xdr:pic>
      <xdr:nvPicPr>
        <xdr:cNvPr id="5" name="Picture 4">
          <a:extLst>
            <a:ext uri="{FF2B5EF4-FFF2-40B4-BE49-F238E27FC236}">
              <a16:creationId xmlns:a16="http://schemas.microsoft.com/office/drawing/2014/main" id="{997C108B-37E8-EA1C-35B7-4580046B719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
          <a:ext cx="13300192" cy="1654968"/>
        </a:xfrm>
        <a:prstGeom prst="rect">
          <a:avLst/>
        </a:prstGeom>
      </xdr:spPr>
    </xdr:pic>
    <xdr:clientData/>
  </xdr:twoCellAnchor>
  <xdr:twoCellAnchor editAs="oneCell">
    <xdr:from>
      <xdr:col>0</xdr:col>
      <xdr:colOff>0</xdr:colOff>
      <xdr:row>32</xdr:row>
      <xdr:rowOff>67627</xdr:rowOff>
    </xdr:from>
    <xdr:to>
      <xdr:col>7</xdr:col>
      <xdr:colOff>476314</xdr:colOff>
      <xdr:row>47</xdr:row>
      <xdr:rowOff>16192</xdr:rowOff>
    </xdr:to>
    <xdr:pic>
      <xdr:nvPicPr>
        <xdr:cNvPr id="3" name="Picture 2">
          <a:extLst>
            <a:ext uri="{FF2B5EF4-FFF2-40B4-BE49-F238E27FC236}">
              <a16:creationId xmlns:a16="http://schemas.microsoft.com/office/drawing/2014/main" id="{C3329E2D-8016-1EDA-B4A0-BBCE86C262F9}"/>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5818346"/>
          <a:ext cx="13037408" cy="263509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145500</xdr:colOff>
      <xdr:row>4</xdr:row>
      <xdr:rowOff>59531</xdr:rowOff>
    </xdr:to>
    <xdr:pic>
      <xdr:nvPicPr>
        <xdr:cNvPr id="5" name="Picture 4">
          <a:extLst>
            <a:ext uri="{FF2B5EF4-FFF2-40B4-BE49-F238E27FC236}">
              <a16:creationId xmlns:a16="http://schemas.microsoft.com/office/drawing/2014/main" id="{E2F31CCA-D840-743A-E016-370F0A0C8D3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121612" cy="773906"/>
        </a:xfrm>
        <a:prstGeom prst="rect">
          <a:avLst/>
        </a:prstGeom>
      </xdr:spPr>
    </xdr:pic>
    <xdr:clientData/>
  </xdr:twoCellAnchor>
  <xdr:twoCellAnchor editAs="oneCell">
    <xdr:from>
      <xdr:col>0</xdr:col>
      <xdr:colOff>81437</xdr:colOff>
      <xdr:row>31</xdr:row>
      <xdr:rowOff>63341</xdr:rowOff>
    </xdr:from>
    <xdr:to>
      <xdr:col>7</xdr:col>
      <xdr:colOff>300172</xdr:colOff>
      <xdr:row>46</xdr:row>
      <xdr:rowOff>129849</xdr:rowOff>
    </xdr:to>
    <xdr:pic>
      <xdr:nvPicPr>
        <xdr:cNvPr id="3" name="Picture 2">
          <a:extLst>
            <a:ext uri="{FF2B5EF4-FFF2-40B4-BE49-F238E27FC236}">
              <a16:creationId xmlns:a16="http://schemas.microsoft.com/office/drawing/2014/main" id="{81F33D52-06FF-82D3-DCAE-A56EF53D02F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1437" y="5635466"/>
          <a:ext cx="12576810" cy="2745414"/>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10</xdr:col>
      <xdr:colOff>239854</xdr:colOff>
      <xdr:row>9</xdr:row>
      <xdr:rowOff>23812</xdr:rowOff>
    </xdr:to>
    <xdr:pic>
      <xdr:nvPicPr>
        <xdr:cNvPr id="5" name="Picture 4">
          <a:extLst>
            <a:ext uri="{FF2B5EF4-FFF2-40B4-BE49-F238E27FC236}">
              <a16:creationId xmlns:a16="http://schemas.microsoft.com/office/drawing/2014/main" id="{1FC804DD-626C-B43C-F1AC-0209B930FEE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
          <a:ext cx="12821358" cy="1631155"/>
        </a:xfrm>
        <a:prstGeom prst="rect">
          <a:avLst/>
        </a:prstGeom>
      </xdr:spPr>
    </xdr:pic>
    <xdr:clientData/>
  </xdr:twoCellAnchor>
  <xdr:twoCellAnchor editAs="oneCell">
    <xdr:from>
      <xdr:col>0</xdr:col>
      <xdr:colOff>1</xdr:colOff>
      <xdr:row>35</xdr:row>
      <xdr:rowOff>134778</xdr:rowOff>
    </xdr:from>
    <xdr:to>
      <xdr:col>10</xdr:col>
      <xdr:colOff>110559</xdr:colOff>
      <xdr:row>48</xdr:row>
      <xdr:rowOff>27241</xdr:rowOff>
    </xdr:to>
    <xdr:pic>
      <xdr:nvPicPr>
        <xdr:cNvPr id="3" name="Picture 2">
          <a:extLst>
            <a:ext uri="{FF2B5EF4-FFF2-40B4-BE49-F238E27FC236}">
              <a16:creationId xmlns:a16="http://schemas.microsoft.com/office/drawing/2014/main" id="{23C55893-2AC6-A728-1FA2-844714602AF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 y="6528434"/>
          <a:ext cx="12692062" cy="2214182"/>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2</xdr:colOff>
      <xdr:row>0</xdr:row>
      <xdr:rowOff>0</xdr:rowOff>
    </xdr:from>
    <xdr:to>
      <xdr:col>9</xdr:col>
      <xdr:colOff>775506</xdr:colOff>
      <xdr:row>4</xdr:row>
      <xdr:rowOff>142875</xdr:rowOff>
    </xdr:to>
    <xdr:pic>
      <xdr:nvPicPr>
        <xdr:cNvPr id="5" name="Picture 4">
          <a:extLst>
            <a:ext uri="{FF2B5EF4-FFF2-40B4-BE49-F238E27FC236}">
              <a16:creationId xmlns:a16="http://schemas.microsoft.com/office/drawing/2014/main" id="{9FF3CC8D-4159-6D41-5572-DC08C6014F9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 y="0"/>
          <a:ext cx="13004924" cy="857250"/>
        </a:xfrm>
        <a:prstGeom prst="rect">
          <a:avLst/>
        </a:prstGeom>
      </xdr:spPr>
    </xdr:pic>
    <xdr:clientData/>
  </xdr:twoCellAnchor>
  <xdr:twoCellAnchor editAs="oneCell">
    <xdr:from>
      <xdr:col>0</xdr:col>
      <xdr:colOff>0</xdr:colOff>
      <xdr:row>30</xdr:row>
      <xdr:rowOff>63816</xdr:rowOff>
    </xdr:from>
    <xdr:to>
      <xdr:col>9</xdr:col>
      <xdr:colOff>677503</xdr:colOff>
      <xdr:row>47</xdr:row>
      <xdr:rowOff>59531</xdr:rowOff>
    </xdr:to>
    <xdr:pic>
      <xdr:nvPicPr>
        <xdr:cNvPr id="3" name="Picture 2">
          <a:extLst>
            <a:ext uri="{FF2B5EF4-FFF2-40B4-BE49-F238E27FC236}">
              <a16:creationId xmlns:a16="http://schemas.microsoft.com/office/drawing/2014/main" id="{4753DDFA-5EB2-3F8F-3952-E3E88C49856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5564504"/>
          <a:ext cx="12912026" cy="3031808"/>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753152</xdr:colOff>
      <xdr:row>4</xdr:row>
      <xdr:rowOff>130968</xdr:rowOff>
    </xdr:to>
    <xdr:pic>
      <xdr:nvPicPr>
        <xdr:cNvPr id="5" name="Picture 4">
          <a:extLst>
            <a:ext uri="{FF2B5EF4-FFF2-40B4-BE49-F238E27FC236}">
              <a16:creationId xmlns:a16="http://schemas.microsoft.com/office/drawing/2014/main" id="{56F251AE-B769-B55C-EDD3-18DD1A0890B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310436" cy="845343"/>
        </a:xfrm>
        <a:prstGeom prst="rect">
          <a:avLst/>
        </a:prstGeom>
      </xdr:spPr>
    </xdr:pic>
    <xdr:clientData/>
  </xdr:twoCellAnchor>
  <xdr:twoCellAnchor editAs="oneCell">
    <xdr:from>
      <xdr:col>0</xdr:col>
      <xdr:colOff>0</xdr:colOff>
      <xdr:row>44</xdr:row>
      <xdr:rowOff>130969</xdr:rowOff>
    </xdr:from>
    <xdr:to>
      <xdr:col>9</xdr:col>
      <xdr:colOff>586620</xdr:colOff>
      <xdr:row>50</xdr:row>
      <xdr:rowOff>93345</xdr:rowOff>
    </xdr:to>
    <xdr:pic>
      <xdr:nvPicPr>
        <xdr:cNvPr id="4" name="Picture 3">
          <a:extLst>
            <a:ext uri="{FF2B5EF4-FFF2-40B4-BE49-F238E27FC236}">
              <a16:creationId xmlns:a16="http://schemas.microsoft.com/office/drawing/2014/main" id="{B2D857D1-716A-4863-ACEE-8FAAFBA9C6A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8143875"/>
          <a:ext cx="13152816" cy="1033939"/>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18095</xdr:colOff>
      <xdr:row>0</xdr:row>
      <xdr:rowOff>0</xdr:rowOff>
    </xdr:from>
    <xdr:to>
      <xdr:col>8</xdr:col>
      <xdr:colOff>96823</xdr:colOff>
      <xdr:row>9</xdr:row>
      <xdr:rowOff>166687</xdr:rowOff>
    </xdr:to>
    <xdr:pic>
      <xdr:nvPicPr>
        <xdr:cNvPr id="7" name="Picture 6">
          <a:extLst>
            <a:ext uri="{FF2B5EF4-FFF2-40B4-BE49-F238E27FC236}">
              <a16:creationId xmlns:a16="http://schemas.microsoft.com/office/drawing/2014/main" id="{EED327A2-2BDB-9145-C5AB-16278919402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8095" y="0"/>
          <a:ext cx="12223103" cy="1774031"/>
        </a:xfrm>
        <a:prstGeom prst="rect">
          <a:avLst/>
        </a:prstGeom>
      </xdr:spPr>
    </xdr:pic>
    <xdr:clientData/>
  </xdr:twoCellAnchor>
  <xdr:twoCellAnchor editAs="oneCell">
    <xdr:from>
      <xdr:col>0</xdr:col>
      <xdr:colOff>0</xdr:colOff>
      <xdr:row>41</xdr:row>
      <xdr:rowOff>35719</xdr:rowOff>
    </xdr:from>
    <xdr:to>
      <xdr:col>10</xdr:col>
      <xdr:colOff>591502</xdr:colOff>
      <xdr:row>46</xdr:row>
      <xdr:rowOff>31432</xdr:rowOff>
    </xdr:to>
    <xdr:pic>
      <xdr:nvPicPr>
        <xdr:cNvPr id="3" name="Picture 2">
          <a:extLst>
            <a:ext uri="{FF2B5EF4-FFF2-40B4-BE49-F238E27FC236}">
              <a16:creationId xmlns:a16="http://schemas.microsoft.com/office/drawing/2014/main" id="{EB50BCE0-F08A-400C-AFDA-E6999F93436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7429500"/>
          <a:ext cx="14045565" cy="888682"/>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23</xdr:col>
      <xdr:colOff>316607</xdr:colOff>
      <xdr:row>52</xdr:row>
      <xdr:rowOff>96836</xdr:rowOff>
    </xdr:to>
    <xdr:pic>
      <xdr:nvPicPr>
        <xdr:cNvPr id="3" name="Picture 2">
          <a:extLst>
            <a:ext uri="{FF2B5EF4-FFF2-40B4-BE49-F238E27FC236}">
              <a16:creationId xmlns:a16="http://schemas.microsoft.com/office/drawing/2014/main" id="{2003E8D5-D4D6-1DA9-3726-E5A96CA57FB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
          <a:ext cx="14400000" cy="10002835"/>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53</xdr:row>
      <xdr:rowOff>35581</xdr:rowOff>
    </xdr:to>
    <xdr:pic>
      <xdr:nvPicPr>
        <xdr:cNvPr id="3" name="Picture 2">
          <a:extLst>
            <a:ext uri="{FF2B5EF4-FFF2-40B4-BE49-F238E27FC236}">
              <a16:creationId xmlns:a16="http://schemas.microsoft.com/office/drawing/2014/main" id="{27B48115-751D-F752-5E04-17EF0B08ED2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1013208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53</xdr:row>
      <xdr:rowOff>6604</xdr:rowOff>
    </xdr:to>
    <xdr:pic>
      <xdr:nvPicPr>
        <xdr:cNvPr id="3" name="Picture 2">
          <a:extLst>
            <a:ext uri="{FF2B5EF4-FFF2-40B4-BE49-F238E27FC236}">
              <a16:creationId xmlns:a16="http://schemas.microsoft.com/office/drawing/2014/main" id="{B2A99989-FD7F-E2EF-1FE2-241BDA7FE2E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10103104"/>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25</xdr:col>
      <xdr:colOff>98893</xdr:colOff>
      <xdr:row>53</xdr:row>
      <xdr:rowOff>131250</xdr:rowOff>
    </xdr:to>
    <xdr:pic>
      <xdr:nvPicPr>
        <xdr:cNvPr id="4" name="Picture 3">
          <a:extLst>
            <a:ext uri="{FF2B5EF4-FFF2-40B4-BE49-F238E27FC236}">
              <a16:creationId xmlns:a16="http://schemas.microsoft.com/office/drawing/2014/main" id="{201EF8D4-FAF7-3DAF-6D23-F2DAC37AA47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
          <a:ext cx="14400000" cy="10227749"/>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247640</xdr:colOff>
      <xdr:row>53</xdr:row>
      <xdr:rowOff>81643</xdr:rowOff>
    </xdr:to>
    <xdr:pic>
      <xdr:nvPicPr>
        <xdr:cNvPr id="4" name="Picture 3">
          <a:extLst>
            <a:ext uri="{FF2B5EF4-FFF2-40B4-BE49-F238E27FC236}">
              <a16:creationId xmlns:a16="http://schemas.microsoft.com/office/drawing/2014/main" id="{6CD8CB00-FE47-93F8-FDD0-42FC0D95950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67104" cy="9456964"/>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52</xdr:row>
      <xdr:rowOff>146204</xdr:rowOff>
    </xdr:to>
    <xdr:pic>
      <xdr:nvPicPr>
        <xdr:cNvPr id="3" name="Picture 2">
          <a:extLst>
            <a:ext uri="{FF2B5EF4-FFF2-40B4-BE49-F238E27FC236}">
              <a16:creationId xmlns:a16="http://schemas.microsoft.com/office/drawing/2014/main" id="{7B0DDA50-4895-DAED-065D-DB624A2D415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10052204"/>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1</xdr:colOff>
      <xdr:row>0</xdr:row>
      <xdr:rowOff>1</xdr:rowOff>
    </xdr:from>
    <xdr:to>
      <xdr:col>23</xdr:col>
      <xdr:colOff>316608</xdr:colOff>
      <xdr:row>52</xdr:row>
      <xdr:rowOff>83046</xdr:rowOff>
    </xdr:to>
    <xdr:pic>
      <xdr:nvPicPr>
        <xdr:cNvPr id="3" name="Picture 2">
          <a:extLst>
            <a:ext uri="{FF2B5EF4-FFF2-40B4-BE49-F238E27FC236}">
              <a16:creationId xmlns:a16="http://schemas.microsoft.com/office/drawing/2014/main" id="{4695D525-6184-6414-E82C-2BC4331CB9D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1"/>
          <a:ext cx="14400000" cy="9989045"/>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23</xdr:col>
      <xdr:colOff>316607</xdr:colOff>
      <xdr:row>53</xdr:row>
      <xdr:rowOff>64342</xdr:rowOff>
    </xdr:to>
    <xdr:pic>
      <xdr:nvPicPr>
        <xdr:cNvPr id="3" name="Picture 2">
          <a:extLst>
            <a:ext uri="{FF2B5EF4-FFF2-40B4-BE49-F238E27FC236}">
              <a16:creationId xmlns:a16="http://schemas.microsoft.com/office/drawing/2014/main" id="{AE710FA4-21FC-D6B3-9886-AD197B6621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
          <a:ext cx="14400000" cy="1016084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53</xdr:row>
      <xdr:rowOff>39666</xdr:rowOff>
    </xdr:to>
    <xdr:pic>
      <xdr:nvPicPr>
        <xdr:cNvPr id="3" name="Picture 2">
          <a:extLst>
            <a:ext uri="{FF2B5EF4-FFF2-40B4-BE49-F238E27FC236}">
              <a16:creationId xmlns:a16="http://schemas.microsoft.com/office/drawing/2014/main" id="{4CBE6B28-F4D2-556D-3415-1137CD8AB94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10136166"/>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53</xdr:row>
      <xdr:rowOff>23704</xdr:rowOff>
    </xdr:to>
    <xdr:pic>
      <xdr:nvPicPr>
        <xdr:cNvPr id="3" name="Picture 2">
          <a:extLst>
            <a:ext uri="{FF2B5EF4-FFF2-40B4-BE49-F238E27FC236}">
              <a16:creationId xmlns:a16="http://schemas.microsoft.com/office/drawing/2014/main" id="{C012ED4F-68F3-152F-406C-F38D4A66782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10120204"/>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53</xdr:row>
      <xdr:rowOff>54296</xdr:rowOff>
    </xdr:to>
    <xdr:pic>
      <xdr:nvPicPr>
        <xdr:cNvPr id="3" name="Picture 2">
          <a:extLst>
            <a:ext uri="{FF2B5EF4-FFF2-40B4-BE49-F238E27FC236}">
              <a16:creationId xmlns:a16="http://schemas.microsoft.com/office/drawing/2014/main" id="{3A78EFB9-5147-B165-FAC8-73404C1D72A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10150796"/>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23</xdr:col>
      <xdr:colOff>316607</xdr:colOff>
      <xdr:row>52</xdr:row>
      <xdr:rowOff>36610</xdr:rowOff>
    </xdr:to>
    <xdr:pic>
      <xdr:nvPicPr>
        <xdr:cNvPr id="3" name="Picture 2">
          <a:extLst>
            <a:ext uri="{FF2B5EF4-FFF2-40B4-BE49-F238E27FC236}">
              <a16:creationId xmlns:a16="http://schemas.microsoft.com/office/drawing/2014/main" id="{628E4556-5F1F-0545-55F9-A0600496BF7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
          <a:ext cx="14400000" cy="9942609"/>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53</xdr:row>
      <xdr:rowOff>51576</xdr:rowOff>
    </xdr:to>
    <xdr:pic>
      <xdr:nvPicPr>
        <xdr:cNvPr id="3" name="Picture 2">
          <a:extLst>
            <a:ext uri="{FF2B5EF4-FFF2-40B4-BE49-F238E27FC236}">
              <a16:creationId xmlns:a16="http://schemas.microsoft.com/office/drawing/2014/main" id="{C05B03A1-09BB-D0E2-5996-D7E6BD03FE5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10148076"/>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51</xdr:row>
      <xdr:rowOff>184920</xdr:rowOff>
    </xdr:to>
    <xdr:pic>
      <xdr:nvPicPr>
        <xdr:cNvPr id="3" name="Picture 2">
          <a:extLst>
            <a:ext uri="{FF2B5EF4-FFF2-40B4-BE49-F238E27FC236}">
              <a16:creationId xmlns:a16="http://schemas.microsoft.com/office/drawing/2014/main" id="{C3779D5A-FD9A-54EF-01AA-CB8CD8E3E28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9900420"/>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316607</xdr:colOff>
      <xdr:row>53</xdr:row>
      <xdr:rowOff>20121</xdr:rowOff>
    </xdr:to>
    <xdr:pic>
      <xdr:nvPicPr>
        <xdr:cNvPr id="3" name="Picture 2">
          <a:extLst>
            <a:ext uri="{FF2B5EF4-FFF2-40B4-BE49-F238E27FC236}">
              <a16:creationId xmlns:a16="http://schemas.microsoft.com/office/drawing/2014/main" id="{8F82E6CE-B11E-0F0A-0728-1A3451CA9CB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1011662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190522</xdr:colOff>
      <xdr:row>5</xdr:row>
      <xdr:rowOff>11701</xdr:rowOff>
    </xdr:to>
    <xdr:pic>
      <xdr:nvPicPr>
        <xdr:cNvPr id="3" name="Picture 2">
          <a:extLst>
            <a:ext uri="{FF2B5EF4-FFF2-40B4-BE49-F238E27FC236}">
              <a16:creationId xmlns:a16="http://schemas.microsoft.com/office/drawing/2014/main" id="{DF49D5A0-6CC6-253F-6BBE-D27949BC576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518843" cy="894260"/>
        </a:xfrm>
        <a:prstGeom prst="rect">
          <a:avLst/>
        </a:prstGeom>
      </xdr:spPr>
    </xdr:pic>
    <xdr:clientData/>
  </xdr:twoCellAnchor>
  <xdr:twoCellAnchor editAs="oneCell">
    <xdr:from>
      <xdr:col>0</xdr:col>
      <xdr:colOff>108857</xdr:colOff>
      <xdr:row>35</xdr:row>
      <xdr:rowOff>95249</xdr:rowOff>
    </xdr:from>
    <xdr:to>
      <xdr:col>7</xdr:col>
      <xdr:colOff>340177</xdr:colOff>
      <xdr:row>47</xdr:row>
      <xdr:rowOff>53522</xdr:rowOff>
    </xdr:to>
    <xdr:pic>
      <xdr:nvPicPr>
        <xdr:cNvPr id="4" name="Picture 3">
          <a:extLst>
            <a:ext uri="{FF2B5EF4-FFF2-40B4-BE49-F238E27FC236}">
              <a16:creationId xmlns:a16="http://schemas.microsoft.com/office/drawing/2014/main" id="{9E243EAB-9683-6342-DCBD-415B165C9BF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8857" y="7388678"/>
          <a:ext cx="13947320" cy="2077177"/>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265350</xdr:colOff>
      <xdr:row>4</xdr:row>
      <xdr:rowOff>101238</xdr:rowOff>
    </xdr:to>
    <xdr:pic>
      <xdr:nvPicPr>
        <xdr:cNvPr id="3" name="Picture 2">
          <a:extLst>
            <a:ext uri="{FF2B5EF4-FFF2-40B4-BE49-F238E27FC236}">
              <a16:creationId xmlns:a16="http://schemas.microsoft.com/office/drawing/2014/main" id="{B531F7F8-D255-EE25-DBFB-D53135DB1FA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5076" cy="911679"/>
        </a:xfrm>
        <a:prstGeom prst="rect">
          <a:avLst/>
        </a:prstGeom>
      </xdr:spPr>
    </xdr:pic>
    <xdr:clientData/>
  </xdr:twoCellAnchor>
  <xdr:twoCellAnchor editAs="oneCell">
    <xdr:from>
      <xdr:col>0</xdr:col>
      <xdr:colOff>176892</xdr:colOff>
      <xdr:row>35</xdr:row>
      <xdr:rowOff>0</xdr:rowOff>
    </xdr:from>
    <xdr:to>
      <xdr:col>7</xdr:col>
      <xdr:colOff>474344</xdr:colOff>
      <xdr:row>45</xdr:row>
      <xdr:rowOff>54428</xdr:rowOff>
    </xdr:to>
    <xdr:pic>
      <xdr:nvPicPr>
        <xdr:cNvPr id="4" name="Picture 3">
          <a:extLst>
            <a:ext uri="{FF2B5EF4-FFF2-40B4-BE49-F238E27FC236}">
              <a16:creationId xmlns:a16="http://schemas.microsoft.com/office/drawing/2014/main" id="{BF121939-A338-3C1F-6708-544ED6BEA6A9}"/>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892" y="7170964"/>
          <a:ext cx="13822952" cy="1823357"/>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86931</xdr:colOff>
      <xdr:row>4</xdr:row>
      <xdr:rowOff>16192</xdr:rowOff>
    </xdr:to>
    <xdr:pic>
      <xdr:nvPicPr>
        <xdr:cNvPr id="5" name="Picture 4">
          <a:extLst>
            <a:ext uri="{FF2B5EF4-FFF2-40B4-BE49-F238E27FC236}">
              <a16:creationId xmlns:a16="http://schemas.microsoft.com/office/drawing/2014/main" id="{8AB1CC8A-6269-9B92-B6D0-F6E8E45637F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2872339" cy="738187"/>
        </a:xfrm>
        <a:prstGeom prst="rect">
          <a:avLst/>
        </a:prstGeom>
      </xdr:spPr>
    </xdr:pic>
    <xdr:clientData/>
  </xdr:twoCellAnchor>
  <xdr:twoCellAnchor editAs="oneCell">
    <xdr:from>
      <xdr:col>0</xdr:col>
      <xdr:colOff>71437</xdr:colOff>
      <xdr:row>23</xdr:row>
      <xdr:rowOff>119062</xdr:rowOff>
    </xdr:from>
    <xdr:to>
      <xdr:col>8</xdr:col>
      <xdr:colOff>69054</xdr:colOff>
      <xdr:row>44</xdr:row>
      <xdr:rowOff>73817</xdr:rowOff>
    </xdr:to>
    <xdr:pic>
      <xdr:nvPicPr>
        <xdr:cNvPr id="3" name="Picture 2">
          <a:extLst>
            <a:ext uri="{FF2B5EF4-FFF2-40B4-BE49-F238E27FC236}">
              <a16:creationId xmlns:a16="http://schemas.microsoft.com/office/drawing/2014/main" id="{155EAEB8-2DC1-279A-2F81-62C2671E2FF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1437" y="4441031"/>
          <a:ext cx="12171996" cy="3705224"/>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135255</xdr:colOff>
      <xdr:row>4</xdr:row>
      <xdr:rowOff>134302</xdr:rowOff>
    </xdr:to>
    <xdr:pic>
      <xdr:nvPicPr>
        <xdr:cNvPr id="5" name="Picture 4">
          <a:extLst>
            <a:ext uri="{FF2B5EF4-FFF2-40B4-BE49-F238E27FC236}">
              <a16:creationId xmlns:a16="http://schemas.microsoft.com/office/drawing/2014/main" id="{43603447-9899-18E5-36D3-98CA4C40330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2846844" cy="835342"/>
        </a:xfrm>
        <a:prstGeom prst="rect">
          <a:avLst/>
        </a:prstGeom>
      </xdr:spPr>
    </xdr:pic>
    <xdr:clientData/>
  </xdr:twoCellAnchor>
  <xdr:twoCellAnchor editAs="oneCell">
    <xdr:from>
      <xdr:col>0</xdr:col>
      <xdr:colOff>0</xdr:colOff>
      <xdr:row>39</xdr:row>
      <xdr:rowOff>0</xdr:rowOff>
    </xdr:from>
    <xdr:to>
      <xdr:col>7</xdr:col>
      <xdr:colOff>501967</xdr:colOff>
      <xdr:row>46</xdr:row>
      <xdr:rowOff>87154</xdr:rowOff>
    </xdr:to>
    <xdr:pic>
      <xdr:nvPicPr>
        <xdr:cNvPr id="3" name="Picture 2">
          <a:extLst>
            <a:ext uri="{FF2B5EF4-FFF2-40B4-BE49-F238E27FC236}">
              <a16:creationId xmlns:a16="http://schemas.microsoft.com/office/drawing/2014/main" id="{EAF259DC-7C01-E821-53C7-56067A5A58D9}"/>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7322344"/>
          <a:ext cx="12596812" cy="1335405"/>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396715</xdr:colOff>
      <xdr:row>4</xdr:row>
      <xdr:rowOff>174307</xdr:rowOff>
    </xdr:to>
    <xdr:pic>
      <xdr:nvPicPr>
        <xdr:cNvPr id="5" name="Picture 4">
          <a:extLst>
            <a:ext uri="{FF2B5EF4-FFF2-40B4-BE49-F238E27FC236}">
              <a16:creationId xmlns:a16="http://schemas.microsoft.com/office/drawing/2014/main" id="{3BD9E546-4E1E-561C-8233-753BAA64DBC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096874" cy="884872"/>
        </a:xfrm>
        <a:prstGeom prst="rect">
          <a:avLst/>
        </a:prstGeom>
      </xdr:spPr>
    </xdr:pic>
    <xdr:clientData/>
  </xdr:twoCellAnchor>
  <xdr:twoCellAnchor editAs="oneCell">
    <xdr:from>
      <xdr:col>0</xdr:col>
      <xdr:colOff>0</xdr:colOff>
      <xdr:row>21</xdr:row>
      <xdr:rowOff>0</xdr:rowOff>
    </xdr:from>
    <xdr:to>
      <xdr:col>8</xdr:col>
      <xdr:colOff>130967</xdr:colOff>
      <xdr:row>44</xdr:row>
      <xdr:rowOff>190499</xdr:rowOff>
    </xdr:to>
    <xdr:pic>
      <xdr:nvPicPr>
        <xdr:cNvPr id="3" name="Picture 2">
          <a:extLst>
            <a:ext uri="{FF2B5EF4-FFF2-40B4-BE49-F238E27FC236}">
              <a16:creationId xmlns:a16="http://schemas.microsoft.com/office/drawing/2014/main" id="{34A882F6-A7D7-E692-47DC-8345998862A9}"/>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4024313"/>
          <a:ext cx="12834936" cy="4286249"/>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168437</xdr:colOff>
      <xdr:row>4</xdr:row>
      <xdr:rowOff>56197</xdr:rowOff>
    </xdr:to>
    <xdr:pic>
      <xdr:nvPicPr>
        <xdr:cNvPr id="5" name="Picture 4">
          <a:extLst>
            <a:ext uri="{FF2B5EF4-FFF2-40B4-BE49-F238E27FC236}">
              <a16:creationId xmlns:a16="http://schemas.microsoft.com/office/drawing/2014/main" id="{126CF73D-18E7-95CA-7FB3-EE8B30BBAFE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040998" cy="785812"/>
        </a:xfrm>
        <a:prstGeom prst="rect">
          <a:avLst/>
        </a:prstGeom>
      </xdr:spPr>
    </xdr:pic>
    <xdr:clientData/>
  </xdr:twoCellAnchor>
  <xdr:twoCellAnchor editAs="oneCell">
    <xdr:from>
      <xdr:col>0</xdr:col>
      <xdr:colOff>0</xdr:colOff>
      <xdr:row>35</xdr:row>
      <xdr:rowOff>59531</xdr:rowOff>
    </xdr:from>
    <xdr:to>
      <xdr:col>7</xdr:col>
      <xdr:colOff>400526</xdr:colOff>
      <xdr:row>46</xdr:row>
      <xdr:rowOff>95250</xdr:rowOff>
    </xdr:to>
    <xdr:pic>
      <xdr:nvPicPr>
        <xdr:cNvPr id="3" name="Picture 2">
          <a:extLst>
            <a:ext uri="{FF2B5EF4-FFF2-40B4-BE49-F238E27FC236}">
              <a16:creationId xmlns:a16="http://schemas.microsoft.com/office/drawing/2014/main" id="{D148F13B-A3B6-AA77-080D-F5BD4CDFFEC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6893719"/>
          <a:ext cx="12663964" cy="2000250"/>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8</xdr:col>
      <xdr:colOff>174783</xdr:colOff>
      <xdr:row>9</xdr:row>
      <xdr:rowOff>124777</xdr:rowOff>
    </xdr:to>
    <xdr:pic>
      <xdr:nvPicPr>
        <xdr:cNvPr id="7" name="Picture 6">
          <a:extLst>
            <a:ext uri="{FF2B5EF4-FFF2-40B4-BE49-F238E27FC236}">
              <a16:creationId xmlns:a16="http://schemas.microsoft.com/office/drawing/2014/main" id="{17B5EF4D-D0BB-74F4-495D-B7B4404D0BE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0"/>
          <a:ext cx="13215936" cy="1728311"/>
        </a:xfrm>
        <a:prstGeom prst="rect">
          <a:avLst/>
        </a:prstGeom>
      </xdr:spPr>
    </xdr:pic>
    <xdr:clientData/>
  </xdr:twoCellAnchor>
  <xdr:twoCellAnchor editAs="oneCell">
    <xdr:from>
      <xdr:col>0</xdr:col>
      <xdr:colOff>0</xdr:colOff>
      <xdr:row>40</xdr:row>
      <xdr:rowOff>41435</xdr:rowOff>
    </xdr:from>
    <xdr:to>
      <xdr:col>7</xdr:col>
      <xdr:colOff>454342</xdr:colOff>
      <xdr:row>46</xdr:row>
      <xdr:rowOff>41782</xdr:rowOff>
    </xdr:to>
    <xdr:pic>
      <xdr:nvPicPr>
        <xdr:cNvPr id="3" name="Picture 2">
          <a:extLst>
            <a:ext uri="{FF2B5EF4-FFF2-40B4-BE49-F238E27FC236}">
              <a16:creationId xmlns:a16="http://schemas.microsoft.com/office/drawing/2014/main" id="{AFF9CC2C-0AE0-9253-AFCD-A245AFD9CC1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7578091"/>
          <a:ext cx="12882562" cy="1071910"/>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830036</xdr:colOff>
      <xdr:row>4</xdr:row>
      <xdr:rowOff>154781</xdr:rowOff>
    </xdr:to>
    <xdr:pic>
      <xdr:nvPicPr>
        <xdr:cNvPr id="5" name="Picture 4">
          <a:extLst>
            <a:ext uri="{FF2B5EF4-FFF2-40B4-BE49-F238E27FC236}">
              <a16:creationId xmlns:a16="http://schemas.microsoft.com/office/drawing/2014/main" id="{1E890A35-716F-80AA-FDAD-4F6A395DC1F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239750" cy="869156"/>
        </a:xfrm>
        <a:prstGeom prst="rect">
          <a:avLst/>
        </a:prstGeom>
      </xdr:spPr>
    </xdr:pic>
    <xdr:clientData/>
  </xdr:twoCellAnchor>
  <xdr:twoCellAnchor editAs="oneCell">
    <xdr:from>
      <xdr:col>0</xdr:col>
      <xdr:colOff>0</xdr:colOff>
      <xdr:row>33</xdr:row>
      <xdr:rowOff>59531</xdr:rowOff>
    </xdr:from>
    <xdr:to>
      <xdr:col>6</xdr:col>
      <xdr:colOff>808740</xdr:colOff>
      <xdr:row>43</xdr:row>
      <xdr:rowOff>3809</xdr:rowOff>
    </xdr:to>
    <xdr:pic>
      <xdr:nvPicPr>
        <xdr:cNvPr id="3" name="Picture 2">
          <a:extLst>
            <a:ext uri="{FF2B5EF4-FFF2-40B4-BE49-F238E27FC236}">
              <a16:creationId xmlns:a16="http://schemas.microsoft.com/office/drawing/2014/main" id="{3F70B494-4BA2-B9FF-8AA3-E00A5FC49BB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6167437"/>
          <a:ext cx="13219747" cy="1730216"/>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18373</xdr:colOff>
      <xdr:row>4</xdr:row>
      <xdr:rowOff>99059</xdr:rowOff>
    </xdr:to>
    <xdr:pic>
      <xdr:nvPicPr>
        <xdr:cNvPr id="5" name="Picture 4">
          <a:extLst>
            <a:ext uri="{FF2B5EF4-FFF2-40B4-BE49-F238E27FC236}">
              <a16:creationId xmlns:a16="http://schemas.microsoft.com/office/drawing/2014/main" id="{DDBA3CB6-B563-A088-AF11-5AB99C3DAE1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389092" cy="809624"/>
        </a:xfrm>
        <a:prstGeom prst="rect">
          <a:avLst/>
        </a:prstGeom>
      </xdr:spPr>
    </xdr:pic>
    <xdr:clientData/>
  </xdr:twoCellAnchor>
  <xdr:twoCellAnchor editAs="oneCell">
    <xdr:from>
      <xdr:col>0</xdr:col>
      <xdr:colOff>0</xdr:colOff>
      <xdr:row>47</xdr:row>
      <xdr:rowOff>0</xdr:rowOff>
    </xdr:from>
    <xdr:to>
      <xdr:col>9</xdr:col>
      <xdr:colOff>266224</xdr:colOff>
      <xdr:row>52</xdr:row>
      <xdr:rowOff>92869</xdr:rowOff>
    </xdr:to>
    <xdr:pic>
      <xdr:nvPicPr>
        <xdr:cNvPr id="3" name="Picture 2">
          <a:extLst>
            <a:ext uri="{FF2B5EF4-FFF2-40B4-BE49-F238E27FC236}">
              <a16:creationId xmlns:a16="http://schemas.microsoft.com/office/drawing/2014/main" id="{D1A7C47D-E7C8-A017-5C7C-7FC078927C3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8643938"/>
          <a:ext cx="13037344" cy="978217"/>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105311</xdr:colOff>
      <xdr:row>4</xdr:row>
      <xdr:rowOff>142875</xdr:rowOff>
    </xdr:to>
    <xdr:pic>
      <xdr:nvPicPr>
        <xdr:cNvPr id="5" name="Picture 4">
          <a:extLst>
            <a:ext uri="{FF2B5EF4-FFF2-40B4-BE49-F238E27FC236}">
              <a16:creationId xmlns:a16="http://schemas.microsoft.com/office/drawing/2014/main" id="{74C07CC4-1BA5-9D9A-C0BF-49B59271155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2630686" cy="857250"/>
        </a:xfrm>
        <a:prstGeom prst="rect">
          <a:avLst/>
        </a:prstGeom>
      </xdr:spPr>
    </xdr:pic>
    <xdr:clientData/>
  </xdr:twoCellAnchor>
  <xdr:twoCellAnchor editAs="oneCell">
    <xdr:from>
      <xdr:col>0</xdr:col>
      <xdr:colOff>0</xdr:colOff>
      <xdr:row>44</xdr:row>
      <xdr:rowOff>107156</xdr:rowOff>
    </xdr:from>
    <xdr:to>
      <xdr:col>10</xdr:col>
      <xdr:colOff>105251</xdr:colOff>
      <xdr:row>50</xdr:row>
      <xdr:rowOff>51436</xdr:rowOff>
    </xdr:to>
    <xdr:pic>
      <xdr:nvPicPr>
        <xdr:cNvPr id="3" name="Picture 2">
          <a:extLst>
            <a:ext uri="{FF2B5EF4-FFF2-40B4-BE49-F238E27FC236}">
              <a16:creationId xmlns:a16="http://schemas.microsoft.com/office/drawing/2014/main" id="{8AA82F41-39DA-6A6D-D486-4D7F348F31E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8191500"/>
          <a:ext cx="12630626" cy="1015842"/>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62092</xdr:colOff>
      <xdr:row>5</xdr:row>
      <xdr:rowOff>0</xdr:rowOff>
    </xdr:to>
    <xdr:pic>
      <xdr:nvPicPr>
        <xdr:cNvPr id="5" name="Picture 4">
          <a:extLst>
            <a:ext uri="{FF2B5EF4-FFF2-40B4-BE49-F238E27FC236}">
              <a16:creationId xmlns:a16="http://schemas.microsoft.com/office/drawing/2014/main" id="{5B17E599-0C41-5C4C-CC93-D52815283B4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300822" cy="892969"/>
        </a:xfrm>
        <a:prstGeom prst="rect">
          <a:avLst/>
        </a:prstGeom>
      </xdr:spPr>
    </xdr:pic>
    <xdr:clientData/>
  </xdr:twoCellAnchor>
  <xdr:twoCellAnchor editAs="oneCell">
    <xdr:from>
      <xdr:col>0</xdr:col>
      <xdr:colOff>0</xdr:colOff>
      <xdr:row>41</xdr:row>
      <xdr:rowOff>51911</xdr:rowOff>
    </xdr:from>
    <xdr:to>
      <xdr:col>9</xdr:col>
      <xdr:colOff>685460</xdr:colOff>
      <xdr:row>46</xdr:row>
      <xdr:rowOff>55620</xdr:rowOff>
    </xdr:to>
    <xdr:pic>
      <xdr:nvPicPr>
        <xdr:cNvPr id="3" name="Picture 2">
          <a:extLst>
            <a:ext uri="{FF2B5EF4-FFF2-40B4-BE49-F238E27FC236}">
              <a16:creationId xmlns:a16="http://schemas.microsoft.com/office/drawing/2014/main" id="{D11D4229-790A-A07D-3CA4-9674AF181A2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7981474"/>
          <a:ext cx="12819221" cy="892868"/>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10085</xdr:colOff>
      <xdr:row>3</xdr:row>
      <xdr:rowOff>89058</xdr:rowOff>
    </xdr:to>
    <xdr:pic>
      <xdr:nvPicPr>
        <xdr:cNvPr id="5" name="Picture 4">
          <a:extLst>
            <a:ext uri="{FF2B5EF4-FFF2-40B4-BE49-F238E27FC236}">
              <a16:creationId xmlns:a16="http://schemas.microsoft.com/office/drawing/2014/main" id="{DD4EB2D7-8F74-333B-BDC7-CB7580FD429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2916460" cy="881062"/>
        </a:xfrm>
        <a:prstGeom prst="rect">
          <a:avLst/>
        </a:prstGeom>
      </xdr:spPr>
    </xdr:pic>
    <xdr:clientData/>
  </xdr:twoCellAnchor>
  <xdr:twoCellAnchor editAs="oneCell">
    <xdr:from>
      <xdr:col>0</xdr:col>
      <xdr:colOff>0</xdr:colOff>
      <xdr:row>40</xdr:row>
      <xdr:rowOff>101440</xdr:rowOff>
    </xdr:from>
    <xdr:to>
      <xdr:col>9</xdr:col>
      <xdr:colOff>583406</xdr:colOff>
      <xdr:row>45</xdr:row>
      <xdr:rowOff>5952</xdr:rowOff>
    </xdr:to>
    <xdr:pic>
      <xdr:nvPicPr>
        <xdr:cNvPr id="3" name="Picture 2">
          <a:extLst>
            <a:ext uri="{FF2B5EF4-FFF2-40B4-BE49-F238E27FC236}">
              <a16:creationId xmlns:a16="http://schemas.microsoft.com/office/drawing/2014/main" id="{21BFDE1E-AD82-E291-653C-AEAF53B1D44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7792878"/>
          <a:ext cx="12882562" cy="797480"/>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392906</xdr:colOff>
      <xdr:row>47</xdr:row>
      <xdr:rowOff>10082</xdr:rowOff>
    </xdr:to>
    <xdr:pic>
      <xdr:nvPicPr>
        <xdr:cNvPr id="3" name="Picture 2">
          <a:extLst>
            <a:ext uri="{FF2B5EF4-FFF2-40B4-BE49-F238E27FC236}">
              <a16:creationId xmlns:a16="http://schemas.microsoft.com/office/drawing/2014/main" id="{56A258C1-92C5-EAD0-CD74-E7600C71216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2942094" cy="8403988"/>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154781</xdr:colOff>
      <xdr:row>47</xdr:row>
      <xdr:rowOff>91958</xdr:rowOff>
    </xdr:to>
    <xdr:pic>
      <xdr:nvPicPr>
        <xdr:cNvPr id="3" name="Picture 2">
          <a:extLst>
            <a:ext uri="{FF2B5EF4-FFF2-40B4-BE49-F238E27FC236}">
              <a16:creationId xmlns:a16="http://schemas.microsoft.com/office/drawing/2014/main" id="{10CFE04C-4511-543C-FCCE-8F0374471D0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2751594" cy="8485864"/>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43742</xdr:colOff>
      <xdr:row>4</xdr:row>
      <xdr:rowOff>96678</xdr:rowOff>
    </xdr:to>
    <xdr:pic>
      <xdr:nvPicPr>
        <xdr:cNvPr id="5" name="Picture 4">
          <a:extLst>
            <a:ext uri="{FF2B5EF4-FFF2-40B4-BE49-F238E27FC236}">
              <a16:creationId xmlns:a16="http://schemas.microsoft.com/office/drawing/2014/main" id="{3AACD907-449C-1260-9D6D-DE11A172864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2693690" cy="797718"/>
        </a:xfrm>
        <a:prstGeom prst="rect">
          <a:avLst/>
        </a:prstGeom>
      </xdr:spPr>
    </xdr:pic>
    <xdr:clientData/>
  </xdr:twoCellAnchor>
  <xdr:twoCellAnchor editAs="oneCell">
    <xdr:from>
      <xdr:col>0</xdr:col>
      <xdr:colOff>0</xdr:colOff>
      <xdr:row>32</xdr:row>
      <xdr:rowOff>89059</xdr:rowOff>
    </xdr:from>
    <xdr:to>
      <xdr:col>6</xdr:col>
      <xdr:colOff>977128</xdr:colOff>
      <xdr:row>42</xdr:row>
      <xdr:rowOff>15716</xdr:rowOff>
    </xdr:to>
    <xdr:pic>
      <xdr:nvPicPr>
        <xdr:cNvPr id="3" name="Picture 2">
          <a:extLst>
            <a:ext uri="{FF2B5EF4-FFF2-40B4-BE49-F238E27FC236}">
              <a16:creationId xmlns:a16="http://schemas.microsoft.com/office/drawing/2014/main" id="{1725D97D-8B20-EFA9-7D62-59701B18F04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5958840"/>
          <a:ext cx="12573000" cy="1712595"/>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59531</xdr:colOff>
      <xdr:row>4</xdr:row>
      <xdr:rowOff>95459</xdr:rowOff>
    </xdr:to>
    <xdr:pic>
      <xdr:nvPicPr>
        <xdr:cNvPr id="5" name="Picture 4">
          <a:extLst>
            <a:ext uri="{FF2B5EF4-FFF2-40B4-BE49-F238E27FC236}">
              <a16:creationId xmlns:a16="http://schemas.microsoft.com/office/drawing/2014/main" id="{93B123DB-763C-16BA-6515-69FD3789226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2965906" cy="809834"/>
        </a:xfrm>
        <a:prstGeom prst="rect">
          <a:avLst/>
        </a:prstGeom>
      </xdr:spPr>
    </xdr:pic>
    <xdr:clientData/>
  </xdr:twoCellAnchor>
  <xdr:twoCellAnchor editAs="oneCell">
    <xdr:from>
      <xdr:col>0</xdr:col>
      <xdr:colOff>0</xdr:colOff>
      <xdr:row>37</xdr:row>
      <xdr:rowOff>0</xdr:rowOff>
    </xdr:from>
    <xdr:to>
      <xdr:col>8</xdr:col>
      <xdr:colOff>584411</xdr:colOff>
      <xdr:row>39</xdr:row>
      <xdr:rowOff>142875</xdr:rowOff>
    </xdr:to>
    <xdr:pic>
      <xdr:nvPicPr>
        <xdr:cNvPr id="3" name="Picture 2">
          <a:extLst>
            <a:ext uri="{FF2B5EF4-FFF2-40B4-BE49-F238E27FC236}">
              <a16:creationId xmlns:a16="http://schemas.microsoft.com/office/drawing/2014/main" id="{AD091D96-088D-BEAC-2C2A-83AE5406857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7298531"/>
          <a:ext cx="12883567" cy="500063"/>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157366</xdr:colOff>
      <xdr:row>4</xdr:row>
      <xdr:rowOff>55721</xdr:rowOff>
    </xdr:to>
    <xdr:pic>
      <xdr:nvPicPr>
        <xdr:cNvPr id="5" name="Picture 4">
          <a:extLst>
            <a:ext uri="{FF2B5EF4-FFF2-40B4-BE49-F238E27FC236}">
              <a16:creationId xmlns:a16="http://schemas.microsoft.com/office/drawing/2014/main" id="{73641E8D-25BE-3D3F-A083-E5B73C144DB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013531" cy="770096"/>
        </a:xfrm>
        <a:prstGeom prst="rect">
          <a:avLst/>
        </a:prstGeom>
      </xdr:spPr>
    </xdr:pic>
    <xdr:clientData/>
  </xdr:twoCellAnchor>
  <xdr:twoCellAnchor editAs="oneCell">
    <xdr:from>
      <xdr:col>0</xdr:col>
      <xdr:colOff>0</xdr:colOff>
      <xdr:row>28</xdr:row>
      <xdr:rowOff>0</xdr:rowOff>
    </xdr:from>
    <xdr:to>
      <xdr:col>7</xdr:col>
      <xdr:colOff>802820</xdr:colOff>
      <xdr:row>41</xdr:row>
      <xdr:rowOff>139065</xdr:rowOff>
    </xdr:to>
    <xdr:pic>
      <xdr:nvPicPr>
        <xdr:cNvPr id="3" name="Picture 2">
          <a:extLst>
            <a:ext uri="{FF2B5EF4-FFF2-40B4-BE49-F238E27FC236}">
              <a16:creationId xmlns:a16="http://schemas.microsoft.com/office/drawing/2014/main" id="{25AE95A8-8634-CD43-FEB4-D5C73399F91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5584031"/>
          <a:ext cx="12608718" cy="2462689"/>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0</xdr:col>
      <xdr:colOff>47625</xdr:colOff>
      <xdr:row>0</xdr:row>
      <xdr:rowOff>0</xdr:rowOff>
    </xdr:from>
    <xdr:to>
      <xdr:col>6</xdr:col>
      <xdr:colOff>523399</xdr:colOff>
      <xdr:row>5</xdr:row>
      <xdr:rowOff>131906</xdr:rowOff>
    </xdr:to>
    <xdr:pic>
      <xdr:nvPicPr>
        <xdr:cNvPr id="5" name="Picture 4">
          <a:extLst>
            <a:ext uri="{FF2B5EF4-FFF2-40B4-BE49-F238E27FC236}">
              <a16:creationId xmlns:a16="http://schemas.microsoft.com/office/drawing/2014/main" id="{263B43B8-BE13-7CF1-AD5A-E70F88D0744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625" y="0"/>
          <a:ext cx="12679680" cy="3298969"/>
        </a:xfrm>
        <a:prstGeom prst="rect">
          <a:avLst/>
        </a:prstGeom>
      </xdr:spPr>
    </xdr:pic>
    <xdr:clientData/>
  </xdr:twoCellAnchor>
  <xdr:twoCellAnchor editAs="oneCell">
    <xdr:from>
      <xdr:col>1</xdr:col>
      <xdr:colOff>312965</xdr:colOff>
      <xdr:row>24</xdr:row>
      <xdr:rowOff>81642</xdr:rowOff>
    </xdr:from>
    <xdr:to>
      <xdr:col>6</xdr:col>
      <xdr:colOff>420687</xdr:colOff>
      <xdr:row>31</xdr:row>
      <xdr:rowOff>119933</xdr:rowOff>
    </xdr:to>
    <xdr:pic>
      <xdr:nvPicPr>
        <xdr:cNvPr id="2" name="Picture 1">
          <a:extLst>
            <a:ext uri="{FF2B5EF4-FFF2-40B4-BE49-F238E27FC236}">
              <a16:creationId xmlns:a16="http://schemas.microsoft.com/office/drawing/2014/main" id="{B73A2ED9-EA42-DF22-1556-5FB1138B55B2}"/>
            </a:ext>
          </a:extLst>
        </xdr:cNvPr>
        <xdr:cNvPicPr>
          <a:picLocks noChangeAspect="1"/>
        </xdr:cNvPicPr>
      </xdr:nvPicPr>
      <xdr:blipFill>
        <a:blip xmlns:r="http://schemas.openxmlformats.org/officeDocument/2006/relationships" r:embed="rId2"/>
        <a:stretch>
          <a:fillRect/>
        </a:stretch>
      </xdr:blipFill>
      <xdr:spPr>
        <a:xfrm>
          <a:off x="925286" y="6994071"/>
          <a:ext cx="11374437" cy="137179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520714</xdr:colOff>
      <xdr:row>55</xdr:row>
      <xdr:rowOff>10139</xdr:rowOff>
    </xdr:to>
    <xdr:pic>
      <xdr:nvPicPr>
        <xdr:cNvPr id="2" name="Picture 1">
          <a:extLst>
            <a:ext uri="{FF2B5EF4-FFF2-40B4-BE49-F238E27FC236}">
              <a16:creationId xmlns:a16="http://schemas.microsoft.com/office/drawing/2014/main" id="{7D3C1D41-F8E0-0E69-7D06-62F3CDF29B59}"/>
            </a:ext>
          </a:extLst>
        </xdr:cNvPr>
        <xdr:cNvPicPr>
          <a:picLocks noChangeAspect="1"/>
        </xdr:cNvPicPr>
      </xdr:nvPicPr>
      <xdr:blipFill>
        <a:blip xmlns:r="http://schemas.openxmlformats.org/officeDocument/2006/relationships" r:embed="rId1"/>
        <a:stretch>
          <a:fillRect/>
        </a:stretch>
      </xdr:blipFill>
      <xdr:spPr>
        <a:xfrm>
          <a:off x="0" y="0"/>
          <a:ext cx="14400000" cy="10664532"/>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122132</xdr:colOff>
      <xdr:row>4</xdr:row>
      <xdr:rowOff>170497</xdr:rowOff>
    </xdr:to>
    <xdr:pic>
      <xdr:nvPicPr>
        <xdr:cNvPr id="5" name="Picture 4">
          <a:extLst>
            <a:ext uri="{FF2B5EF4-FFF2-40B4-BE49-F238E27FC236}">
              <a16:creationId xmlns:a16="http://schemas.microsoft.com/office/drawing/2014/main" id="{EE576663-AA49-F14F-F6A1-F1379662F45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004490" cy="881062"/>
        </a:xfrm>
        <a:prstGeom prst="rect">
          <a:avLst/>
        </a:prstGeom>
      </xdr:spPr>
    </xdr:pic>
    <xdr:clientData/>
  </xdr:twoCellAnchor>
  <xdr:twoCellAnchor editAs="oneCell">
    <xdr:from>
      <xdr:col>1</xdr:col>
      <xdr:colOff>462642</xdr:colOff>
      <xdr:row>29</xdr:row>
      <xdr:rowOff>122464</xdr:rowOff>
    </xdr:from>
    <xdr:to>
      <xdr:col>6</xdr:col>
      <xdr:colOff>839778</xdr:colOff>
      <xdr:row>43</xdr:row>
      <xdr:rowOff>18047</xdr:rowOff>
    </xdr:to>
    <xdr:pic>
      <xdr:nvPicPr>
        <xdr:cNvPr id="2" name="Picture 1">
          <a:extLst>
            <a:ext uri="{FF2B5EF4-FFF2-40B4-BE49-F238E27FC236}">
              <a16:creationId xmlns:a16="http://schemas.microsoft.com/office/drawing/2014/main" id="{C4C3E1DC-4DAD-67A9-BD0D-C63CEBE5C6DC}"/>
            </a:ext>
          </a:extLst>
        </xdr:cNvPr>
        <xdr:cNvPicPr>
          <a:picLocks noChangeAspect="1"/>
        </xdr:cNvPicPr>
      </xdr:nvPicPr>
      <xdr:blipFill>
        <a:blip xmlns:r="http://schemas.openxmlformats.org/officeDocument/2006/relationships" r:embed="rId2"/>
        <a:stretch>
          <a:fillRect/>
        </a:stretch>
      </xdr:blipFill>
      <xdr:spPr>
        <a:xfrm>
          <a:off x="1074963" y="5891893"/>
          <a:ext cx="11317279" cy="2562583"/>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87385</xdr:colOff>
      <xdr:row>4</xdr:row>
      <xdr:rowOff>122871</xdr:rowOff>
    </xdr:to>
    <xdr:pic>
      <xdr:nvPicPr>
        <xdr:cNvPr id="5" name="Picture 4">
          <a:extLst>
            <a:ext uri="{FF2B5EF4-FFF2-40B4-BE49-F238E27FC236}">
              <a16:creationId xmlns:a16="http://schemas.microsoft.com/office/drawing/2014/main" id="{DC87128A-7A85-A2D7-7B53-E51AD589589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025669" cy="833436"/>
        </a:xfrm>
        <a:prstGeom prst="rect">
          <a:avLst/>
        </a:prstGeom>
      </xdr:spPr>
    </xdr:pic>
    <xdr:clientData/>
  </xdr:twoCellAnchor>
  <xdr:twoCellAnchor editAs="oneCell">
    <xdr:from>
      <xdr:col>0</xdr:col>
      <xdr:colOff>59530</xdr:colOff>
      <xdr:row>31</xdr:row>
      <xdr:rowOff>67628</xdr:rowOff>
    </xdr:from>
    <xdr:to>
      <xdr:col>7</xdr:col>
      <xdr:colOff>520064</xdr:colOff>
      <xdr:row>40</xdr:row>
      <xdr:rowOff>57150</xdr:rowOff>
    </xdr:to>
    <xdr:pic>
      <xdr:nvPicPr>
        <xdr:cNvPr id="3" name="Picture 2">
          <a:extLst>
            <a:ext uri="{FF2B5EF4-FFF2-40B4-BE49-F238E27FC236}">
              <a16:creationId xmlns:a16="http://schemas.microsoft.com/office/drawing/2014/main" id="{E3F9148B-C41F-6346-447F-105CCA4022C9}"/>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9530" y="6258878"/>
          <a:ext cx="12799219" cy="1589246"/>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112394</xdr:colOff>
      <xdr:row>8</xdr:row>
      <xdr:rowOff>55244</xdr:rowOff>
    </xdr:to>
    <xdr:pic>
      <xdr:nvPicPr>
        <xdr:cNvPr id="5" name="Picture 4">
          <a:extLst>
            <a:ext uri="{FF2B5EF4-FFF2-40B4-BE49-F238E27FC236}">
              <a16:creationId xmlns:a16="http://schemas.microsoft.com/office/drawing/2014/main" id="{49BA7BEB-B1E1-3D6D-FEB7-3CCB270A46D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052107" cy="1476374"/>
        </a:xfrm>
        <a:prstGeom prst="rect">
          <a:avLst/>
        </a:prstGeom>
      </xdr:spPr>
    </xdr:pic>
    <xdr:clientData/>
  </xdr:twoCellAnchor>
  <xdr:twoCellAnchor editAs="oneCell">
    <xdr:from>
      <xdr:col>0</xdr:col>
      <xdr:colOff>0</xdr:colOff>
      <xdr:row>27</xdr:row>
      <xdr:rowOff>150969</xdr:rowOff>
    </xdr:from>
    <xdr:to>
      <xdr:col>7</xdr:col>
      <xdr:colOff>518160</xdr:colOff>
      <xdr:row>43</xdr:row>
      <xdr:rowOff>110965</xdr:rowOff>
    </xdr:to>
    <xdr:pic>
      <xdr:nvPicPr>
        <xdr:cNvPr id="3" name="Picture 2">
          <a:extLst>
            <a:ext uri="{FF2B5EF4-FFF2-40B4-BE49-F238E27FC236}">
              <a16:creationId xmlns:a16="http://schemas.microsoft.com/office/drawing/2014/main" id="{4C228B4E-BEB3-9D32-9326-9EBE9E57C275}"/>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5461157"/>
          <a:ext cx="12841129" cy="2805589"/>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140031</xdr:colOff>
      <xdr:row>9</xdr:row>
      <xdr:rowOff>120967</xdr:rowOff>
    </xdr:to>
    <xdr:pic>
      <xdr:nvPicPr>
        <xdr:cNvPr id="5" name="Picture 4">
          <a:extLst>
            <a:ext uri="{FF2B5EF4-FFF2-40B4-BE49-F238E27FC236}">
              <a16:creationId xmlns:a16="http://schemas.microsoft.com/office/drawing/2014/main" id="{8BCA2CD4-8C61-BA02-2CD3-17602FE62B8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2983065" cy="1726406"/>
        </a:xfrm>
        <a:prstGeom prst="rect">
          <a:avLst/>
        </a:prstGeom>
      </xdr:spPr>
    </xdr:pic>
    <xdr:clientData/>
  </xdr:twoCellAnchor>
  <xdr:twoCellAnchor editAs="oneCell">
    <xdr:from>
      <xdr:col>0</xdr:col>
      <xdr:colOff>0</xdr:colOff>
      <xdr:row>30</xdr:row>
      <xdr:rowOff>75724</xdr:rowOff>
    </xdr:from>
    <xdr:to>
      <xdr:col>7</xdr:col>
      <xdr:colOff>587691</xdr:colOff>
      <xdr:row>41</xdr:row>
      <xdr:rowOff>77628</xdr:rowOff>
    </xdr:to>
    <xdr:pic>
      <xdr:nvPicPr>
        <xdr:cNvPr id="3" name="Picture 2">
          <a:extLst>
            <a:ext uri="{FF2B5EF4-FFF2-40B4-BE49-F238E27FC236}">
              <a16:creationId xmlns:a16="http://schemas.microsoft.com/office/drawing/2014/main" id="{D98F40A9-4297-68A5-810C-31EC4C24192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6183630"/>
          <a:ext cx="12827316" cy="1966436"/>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59531</xdr:colOff>
      <xdr:row>4</xdr:row>
      <xdr:rowOff>92869</xdr:rowOff>
    </xdr:to>
    <xdr:pic>
      <xdr:nvPicPr>
        <xdr:cNvPr id="5" name="Picture 4">
          <a:extLst>
            <a:ext uri="{FF2B5EF4-FFF2-40B4-BE49-F238E27FC236}">
              <a16:creationId xmlns:a16="http://schemas.microsoft.com/office/drawing/2014/main" id="{688C8416-1D27-54CE-88ED-B480CE9E06B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2180094" cy="801529"/>
        </a:xfrm>
        <a:prstGeom prst="rect">
          <a:avLst/>
        </a:prstGeom>
      </xdr:spPr>
    </xdr:pic>
    <xdr:clientData/>
  </xdr:twoCellAnchor>
  <xdr:twoCellAnchor editAs="oneCell">
    <xdr:from>
      <xdr:col>0</xdr:col>
      <xdr:colOff>206216</xdr:colOff>
      <xdr:row>24</xdr:row>
      <xdr:rowOff>134779</xdr:rowOff>
    </xdr:from>
    <xdr:to>
      <xdr:col>7</xdr:col>
      <xdr:colOff>605604</xdr:colOff>
      <xdr:row>43</xdr:row>
      <xdr:rowOff>11906</xdr:rowOff>
    </xdr:to>
    <xdr:pic>
      <xdr:nvPicPr>
        <xdr:cNvPr id="3" name="Picture 2">
          <a:extLst>
            <a:ext uri="{FF2B5EF4-FFF2-40B4-BE49-F238E27FC236}">
              <a16:creationId xmlns:a16="http://schemas.microsoft.com/office/drawing/2014/main" id="{0F134CA5-8A4B-8B60-9A21-BA50D1BE7A0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06216" y="4742498"/>
          <a:ext cx="11912732" cy="3270408"/>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54875</xdr:colOff>
      <xdr:row>4</xdr:row>
      <xdr:rowOff>93820</xdr:rowOff>
    </xdr:to>
    <xdr:pic>
      <xdr:nvPicPr>
        <xdr:cNvPr id="5" name="Picture 4">
          <a:extLst>
            <a:ext uri="{FF2B5EF4-FFF2-40B4-BE49-F238E27FC236}">
              <a16:creationId xmlns:a16="http://schemas.microsoft.com/office/drawing/2014/main" id="{207753A9-10EC-7CC8-2F23-1AA87D957C8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2697408" cy="821530"/>
        </a:xfrm>
        <a:prstGeom prst="rect">
          <a:avLst/>
        </a:prstGeom>
      </xdr:spPr>
    </xdr:pic>
    <xdr:clientData/>
  </xdr:twoCellAnchor>
  <xdr:twoCellAnchor editAs="oneCell">
    <xdr:from>
      <xdr:col>0</xdr:col>
      <xdr:colOff>35719</xdr:colOff>
      <xdr:row>29</xdr:row>
      <xdr:rowOff>140970</xdr:rowOff>
    </xdr:from>
    <xdr:to>
      <xdr:col>8</xdr:col>
      <xdr:colOff>-1</xdr:colOff>
      <xdr:row>44</xdr:row>
      <xdr:rowOff>55720</xdr:rowOff>
    </xdr:to>
    <xdr:pic>
      <xdr:nvPicPr>
        <xdr:cNvPr id="3" name="Picture 2">
          <a:extLst>
            <a:ext uri="{FF2B5EF4-FFF2-40B4-BE49-F238E27FC236}">
              <a16:creationId xmlns:a16="http://schemas.microsoft.com/office/drawing/2014/main" id="{6A8953A1-084A-EC12-9998-4E42DC1AA87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5719" y="5677376"/>
          <a:ext cx="12608718" cy="2597467"/>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96731</xdr:colOff>
      <xdr:row>4</xdr:row>
      <xdr:rowOff>174307</xdr:rowOff>
    </xdr:to>
    <xdr:pic>
      <xdr:nvPicPr>
        <xdr:cNvPr id="5" name="Picture 4">
          <a:extLst>
            <a:ext uri="{FF2B5EF4-FFF2-40B4-BE49-F238E27FC236}">
              <a16:creationId xmlns:a16="http://schemas.microsoft.com/office/drawing/2014/main" id="{5CF468A1-3ECE-058D-0A2F-90137FD7E93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2931669" cy="881062"/>
        </a:xfrm>
        <a:prstGeom prst="rect">
          <a:avLst/>
        </a:prstGeom>
      </xdr:spPr>
    </xdr:pic>
    <xdr:clientData/>
  </xdr:twoCellAnchor>
  <xdr:twoCellAnchor editAs="oneCell">
    <xdr:from>
      <xdr:col>0</xdr:col>
      <xdr:colOff>0</xdr:colOff>
      <xdr:row>30</xdr:row>
      <xdr:rowOff>0</xdr:rowOff>
    </xdr:from>
    <xdr:to>
      <xdr:col>8</xdr:col>
      <xdr:colOff>488156</xdr:colOff>
      <xdr:row>45</xdr:row>
      <xdr:rowOff>103346</xdr:rowOff>
    </xdr:to>
    <xdr:pic>
      <xdr:nvPicPr>
        <xdr:cNvPr id="3" name="Picture 2">
          <a:extLst>
            <a:ext uri="{FF2B5EF4-FFF2-40B4-BE49-F238E27FC236}">
              <a16:creationId xmlns:a16="http://schemas.microsoft.com/office/drawing/2014/main" id="{12857E7B-73D0-0FDB-BB18-FC24CE0E73D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5429250"/>
          <a:ext cx="12715875" cy="2782252"/>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0</xdr:col>
      <xdr:colOff>154781</xdr:colOff>
      <xdr:row>0</xdr:row>
      <xdr:rowOff>0</xdr:rowOff>
    </xdr:from>
    <xdr:to>
      <xdr:col>6</xdr:col>
      <xdr:colOff>103071</xdr:colOff>
      <xdr:row>14</xdr:row>
      <xdr:rowOff>174308</xdr:rowOff>
    </xdr:to>
    <xdr:pic>
      <xdr:nvPicPr>
        <xdr:cNvPr id="6" name="Picture 5">
          <a:extLst>
            <a:ext uri="{FF2B5EF4-FFF2-40B4-BE49-F238E27FC236}">
              <a16:creationId xmlns:a16="http://schemas.microsoft.com/office/drawing/2014/main" id="{CB3E0DD1-816C-EE3C-C8E7-BFFE1FB4292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54781" y="0"/>
          <a:ext cx="12156483" cy="3036094"/>
        </a:xfrm>
        <a:prstGeom prst="rect">
          <a:avLst/>
        </a:prstGeom>
      </xdr:spPr>
    </xdr:pic>
    <xdr:clientData/>
  </xdr:twoCellAnchor>
  <xdr:twoCellAnchor editAs="oneCell">
    <xdr:from>
      <xdr:col>0</xdr:col>
      <xdr:colOff>150972</xdr:colOff>
      <xdr:row>19</xdr:row>
      <xdr:rowOff>79533</xdr:rowOff>
    </xdr:from>
    <xdr:to>
      <xdr:col>5</xdr:col>
      <xdr:colOff>583406</xdr:colOff>
      <xdr:row>42</xdr:row>
      <xdr:rowOff>140969</xdr:rowOff>
    </xdr:to>
    <xdr:pic>
      <xdr:nvPicPr>
        <xdr:cNvPr id="3" name="Picture 2">
          <a:extLst>
            <a:ext uri="{FF2B5EF4-FFF2-40B4-BE49-F238E27FC236}">
              <a16:creationId xmlns:a16="http://schemas.microsoft.com/office/drawing/2014/main" id="{FCC21E55-B6D5-D8E7-48C2-66FA47EDEFC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50972" y="3853814"/>
          <a:ext cx="12041028" cy="4169093"/>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0</xdr:col>
      <xdr:colOff>362903</xdr:colOff>
      <xdr:row>0</xdr:row>
      <xdr:rowOff>0</xdr:rowOff>
    </xdr:from>
    <xdr:to>
      <xdr:col>5</xdr:col>
      <xdr:colOff>51285</xdr:colOff>
      <xdr:row>9</xdr:row>
      <xdr:rowOff>20002</xdr:rowOff>
    </xdr:to>
    <xdr:pic>
      <xdr:nvPicPr>
        <xdr:cNvPr id="6" name="Picture 5">
          <a:extLst>
            <a:ext uri="{FF2B5EF4-FFF2-40B4-BE49-F238E27FC236}">
              <a16:creationId xmlns:a16="http://schemas.microsoft.com/office/drawing/2014/main" id="{4386ABCE-28D2-516C-9B0C-9A8090B3E16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62903" y="0"/>
          <a:ext cx="12329010" cy="1631156"/>
        </a:xfrm>
        <a:prstGeom prst="rect">
          <a:avLst/>
        </a:prstGeom>
      </xdr:spPr>
    </xdr:pic>
    <xdr:clientData/>
  </xdr:twoCellAnchor>
  <xdr:twoCellAnchor editAs="oneCell">
    <xdr:from>
      <xdr:col>0</xdr:col>
      <xdr:colOff>377190</xdr:colOff>
      <xdr:row>19</xdr:row>
      <xdr:rowOff>105250</xdr:rowOff>
    </xdr:from>
    <xdr:to>
      <xdr:col>4</xdr:col>
      <xdr:colOff>67627</xdr:colOff>
      <xdr:row>27</xdr:row>
      <xdr:rowOff>150970</xdr:rowOff>
    </xdr:to>
    <xdr:pic>
      <xdr:nvPicPr>
        <xdr:cNvPr id="3" name="Picture 2">
          <a:extLst>
            <a:ext uri="{FF2B5EF4-FFF2-40B4-BE49-F238E27FC236}">
              <a16:creationId xmlns:a16="http://schemas.microsoft.com/office/drawing/2014/main" id="{632424DD-33CC-15FD-28EC-6468953BB97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77190" y="3879531"/>
          <a:ext cx="11731466" cy="1474470"/>
        </a:xfrm>
        <a:prstGeom prst="rect">
          <a:avLst/>
        </a:prstGeom>
      </xdr:spPr>
    </xdr:pic>
    <xdr:clientData/>
  </xdr:twoCellAnchor>
  <xdr:twoCellAnchor editAs="oneCell">
    <xdr:from>
      <xdr:col>0</xdr:col>
      <xdr:colOff>0</xdr:colOff>
      <xdr:row>35</xdr:row>
      <xdr:rowOff>35718</xdr:rowOff>
    </xdr:from>
    <xdr:to>
      <xdr:col>4</xdr:col>
      <xdr:colOff>472440</xdr:colOff>
      <xdr:row>42</xdr:row>
      <xdr:rowOff>19526</xdr:rowOff>
    </xdr:to>
    <xdr:pic>
      <xdr:nvPicPr>
        <xdr:cNvPr id="5" name="Picture 4">
          <a:extLst>
            <a:ext uri="{FF2B5EF4-FFF2-40B4-BE49-F238E27FC236}">
              <a16:creationId xmlns:a16="http://schemas.microsoft.com/office/drawing/2014/main" id="{461A28E4-2E25-1C0A-34D3-AF567B596DDD}"/>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6869906"/>
          <a:ext cx="12509659" cy="1226344"/>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297656</xdr:colOff>
      <xdr:row>0</xdr:row>
      <xdr:rowOff>0</xdr:rowOff>
    </xdr:from>
    <xdr:to>
      <xdr:col>5</xdr:col>
      <xdr:colOff>56099</xdr:colOff>
      <xdr:row>9</xdr:row>
      <xdr:rowOff>154780</xdr:rowOff>
    </xdr:to>
    <xdr:pic>
      <xdr:nvPicPr>
        <xdr:cNvPr id="6" name="Picture 5">
          <a:extLst>
            <a:ext uri="{FF2B5EF4-FFF2-40B4-BE49-F238E27FC236}">
              <a16:creationId xmlns:a16="http://schemas.microsoft.com/office/drawing/2014/main" id="{416AAC0D-0AB7-E45E-BFFD-D0DEEF8942D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97656" y="0"/>
          <a:ext cx="12569092" cy="1762124"/>
        </a:xfrm>
        <a:prstGeom prst="rect">
          <a:avLst/>
        </a:prstGeom>
      </xdr:spPr>
    </xdr:pic>
    <xdr:clientData/>
  </xdr:twoCellAnchor>
  <xdr:twoCellAnchor editAs="oneCell">
    <xdr:from>
      <xdr:col>0</xdr:col>
      <xdr:colOff>360997</xdr:colOff>
      <xdr:row>21</xdr:row>
      <xdr:rowOff>136683</xdr:rowOff>
    </xdr:from>
    <xdr:to>
      <xdr:col>4</xdr:col>
      <xdr:colOff>71437</xdr:colOff>
      <xdr:row>26</xdr:row>
      <xdr:rowOff>170496</xdr:rowOff>
    </xdr:to>
    <xdr:pic>
      <xdr:nvPicPr>
        <xdr:cNvPr id="3" name="Picture 2">
          <a:extLst>
            <a:ext uri="{FF2B5EF4-FFF2-40B4-BE49-F238E27FC236}">
              <a16:creationId xmlns:a16="http://schemas.microsoft.com/office/drawing/2014/main" id="{4A0B550B-9923-09EA-512A-64CDCD085F1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60997" y="4268152"/>
          <a:ext cx="11902440" cy="926782"/>
        </a:xfrm>
        <a:prstGeom prst="rect">
          <a:avLst/>
        </a:prstGeom>
      </xdr:spPr>
    </xdr:pic>
    <xdr:clientData/>
  </xdr:twoCellAnchor>
  <xdr:twoCellAnchor editAs="oneCell">
    <xdr:from>
      <xdr:col>0</xdr:col>
      <xdr:colOff>353377</xdr:colOff>
      <xdr:row>34</xdr:row>
      <xdr:rowOff>55720</xdr:rowOff>
    </xdr:from>
    <xdr:to>
      <xdr:col>4</xdr:col>
      <xdr:colOff>140970</xdr:colOff>
      <xdr:row>43</xdr:row>
      <xdr:rowOff>35717</xdr:rowOff>
    </xdr:to>
    <xdr:pic>
      <xdr:nvPicPr>
        <xdr:cNvPr id="5" name="Picture 4">
          <a:extLst>
            <a:ext uri="{FF2B5EF4-FFF2-40B4-BE49-F238E27FC236}">
              <a16:creationId xmlns:a16="http://schemas.microsoft.com/office/drawing/2014/main" id="{C7E64CDE-78FC-8E60-A398-6DBF328D7682}"/>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53377" y="6711314"/>
          <a:ext cx="11979593" cy="158734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0</xdr:col>
      <xdr:colOff>325280</xdr:colOff>
      <xdr:row>0</xdr:row>
      <xdr:rowOff>0</xdr:rowOff>
    </xdr:from>
    <xdr:to>
      <xdr:col>4</xdr:col>
      <xdr:colOff>591372</xdr:colOff>
      <xdr:row>9</xdr:row>
      <xdr:rowOff>131445</xdr:rowOff>
    </xdr:to>
    <xdr:pic>
      <xdr:nvPicPr>
        <xdr:cNvPr id="6" name="Picture 5">
          <a:extLst>
            <a:ext uri="{FF2B5EF4-FFF2-40B4-BE49-F238E27FC236}">
              <a16:creationId xmlns:a16="http://schemas.microsoft.com/office/drawing/2014/main" id="{70EF289C-5F5E-199F-7153-EDB32A0AFBE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5280" y="0"/>
          <a:ext cx="13006256" cy="1750219"/>
        </a:xfrm>
        <a:prstGeom prst="rect">
          <a:avLst/>
        </a:prstGeom>
      </xdr:spPr>
    </xdr:pic>
    <xdr:clientData/>
  </xdr:twoCellAnchor>
  <xdr:twoCellAnchor editAs="oneCell">
    <xdr:from>
      <xdr:col>1</xdr:col>
      <xdr:colOff>244929</xdr:colOff>
      <xdr:row>33</xdr:row>
      <xdr:rowOff>81642</xdr:rowOff>
    </xdr:from>
    <xdr:to>
      <xdr:col>4</xdr:col>
      <xdr:colOff>332314</xdr:colOff>
      <xdr:row>43</xdr:row>
      <xdr:rowOff>72382</xdr:rowOff>
    </xdr:to>
    <xdr:pic>
      <xdr:nvPicPr>
        <xdr:cNvPr id="2" name="Picture 1">
          <a:extLst>
            <a:ext uri="{FF2B5EF4-FFF2-40B4-BE49-F238E27FC236}">
              <a16:creationId xmlns:a16="http://schemas.microsoft.com/office/drawing/2014/main" id="{3E9BA574-6C25-E374-DEF7-E43D5B1349DB}"/>
            </a:ext>
          </a:extLst>
        </xdr:cNvPr>
        <xdr:cNvPicPr>
          <a:picLocks noChangeAspect="1"/>
        </xdr:cNvPicPr>
      </xdr:nvPicPr>
      <xdr:blipFill>
        <a:blip xmlns:r="http://schemas.openxmlformats.org/officeDocument/2006/relationships" r:embed="rId2"/>
        <a:stretch>
          <a:fillRect/>
        </a:stretch>
      </xdr:blipFill>
      <xdr:spPr>
        <a:xfrm>
          <a:off x="857250" y="6994071"/>
          <a:ext cx="11898385" cy="1895740"/>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0</xdr:col>
      <xdr:colOff>315276</xdr:colOff>
      <xdr:row>0</xdr:row>
      <xdr:rowOff>0</xdr:rowOff>
    </xdr:from>
    <xdr:to>
      <xdr:col>5</xdr:col>
      <xdr:colOff>134796</xdr:colOff>
      <xdr:row>10</xdr:row>
      <xdr:rowOff>59054</xdr:rowOff>
    </xdr:to>
    <xdr:pic>
      <xdr:nvPicPr>
        <xdr:cNvPr id="7" name="Picture 6">
          <a:extLst>
            <a:ext uri="{FF2B5EF4-FFF2-40B4-BE49-F238E27FC236}">
              <a16:creationId xmlns:a16="http://schemas.microsoft.com/office/drawing/2014/main" id="{63C30C06-6DDA-6B69-7D61-DAC17D77F67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15276" y="0"/>
          <a:ext cx="13167855" cy="1833562"/>
        </a:xfrm>
        <a:prstGeom prst="rect">
          <a:avLst/>
        </a:prstGeom>
      </xdr:spPr>
    </xdr:pic>
    <xdr:clientData/>
  </xdr:twoCellAnchor>
  <xdr:twoCellAnchor editAs="oneCell">
    <xdr:from>
      <xdr:col>0</xdr:col>
      <xdr:colOff>460534</xdr:colOff>
      <xdr:row>35</xdr:row>
      <xdr:rowOff>83343</xdr:rowOff>
    </xdr:from>
    <xdr:to>
      <xdr:col>3</xdr:col>
      <xdr:colOff>1535906</xdr:colOff>
      <xdr:row>45</xdr:row>
      <xdr:rowOff>3810</xdr:rowOff>
    </xdr:to>
    <xdr:pic>
      <xdr:nvPicPr>
        <xdr:cNvPr id="3" name="Picture 2">
          <a:extLst>
            <a:ext uri="{FF2B5EF4-FFF2-40B4-BE49-F238E27FC236}">
              <a16:creationId xmlns:a16="http://schemas.microsoft.com/office/drawing/2014/main" id="{93A21108-2F7D-4B81-B095-54CEC99A6E6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60534" y="6917531"/>
          <a:ext cx="12183903" cy="1706404"/>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0</xdr:col>
      <xdr:colOff>355758</xdr:colOff>
      <xdr:row>0</xdr:row>
      <xdr:rowOff>0</xdr:rowOff>
    </xdr:from>
    <xdr:to>
      <xdr:col>5</xdr:col>
      <xdr:colOff>211932</xdr:colOff>
      <xdr:row>17</xdr:row>
      <xdr:rowOff>21254</xdr:rowOff>
    </xdr:to>
    <xdr:pic>
      <xdr:nvPicPr>
        <xdr:cNvPr id="5" name="Picture 4">
          <a:extLst>
            <a:ext uri="{FF2B5EF4-FFF2-40B4-BE49-F238E27FC236}">
              <a16:creationId xmlns:a16="http://schemas.microsoft.com/office/drawing/2014/main" id="{8E0FB889-87A3-84A2-2DCA-4B8756C9683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55758" y="0"/>
          <a:ext cx="12893994" cy="3053538"/>
        </a:xfrm>
        <a:prstGeom prst="rect">
          <a:avLst/>
        </a:prstGeom>
      </xdr:spPr>
    </xdr:pic>
    <xdr:clientData/>
  </xdr:twoCellAnchor>
  <xdr:twoCellAnchor editAs="oneCell">
    <xdr:from>
      <xdr:col>0</xdr:col>
      <xdr:colOff>301467</xdr:colOff>
      <xdr:row>40</xdr:row>
      <xdr:rowOff>134779</xdr:rowOff>
    </xdr:from>
    <xdr:to>
      <xdr:col>4</xdr:col>
      <xdr:colOff>505778</xdr:colOff>
      <xdr:row>44</xdr:row>
      <xdr:rowOff>144780</xdr:rowOff>
    </xdr:to>
    <xdr:pic>
      <xdr:nvPicPr>
        <xdr:cNvPr id="3" name="Picture 2">
          <a:extLst>
            <a:ext uri="{FF2B5EF4-FFF2-40B4-BE49-F238E27FC236}">
              <a16:creationId xmlns:a16="http://schemas.microsoft.com/office/drawing/2014/main" id="{701A4E4F-F1F1-1253-892D-E623938BB79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01467" y="7850029"/>
          <a:ext cx="12646342" cy="724376"/>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59361</xdr:colOff>
      <xdr:row>9</xdr:row>
      <xdr:rowOff>20002</xdr:rowOff>
    </xdr:to>
    <xdr:pic>
      <xdr:nvPicPr>
        <xdr:cNvPr id="6" name="Picture 5">
          <a:extLst>
            <a:ext uri="{FF2B5EF4-FFF2-40B4-BE49-F238E27FC236}">
              <a16:creationId xmlns:a16="http://schemas.microsoft.com/office/drawing/2014/main" id="{AF1AD9EC-AF81-763A-AB32-CDDA60656C9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082417" cy="1631156"/>
        </a:xfrm>
        <a:prstGeom prst="rect">
          <a:avLst/>
        </a:prstGeom>
      </xdr:spPr>
    </xdr:pic>
    <xdr:clientData/>
  </xdr:twoCellAnchor>
  <xdr:twoCellAnchor editAs="oneCell">
    <xdr:from>
      <xdr:col>0</xdr:col>
      <xdr:colOff>132873</xdr:colOff>
      <xdr:row>19</xdr:row>
      <xdr:rowOff>35721</xdr:rowOff>
    </xdr:from>
    <xdr:to>
      <xdr:col>13</xdr:col>
      <xdr:colOff>396715</xdr:colOff>
      <xdr:row>22</xdr:row>
      <xdr:rowOff>117179</xdr:rowOff>
    </xdr:to>
    <xdr:pic>
      <xdr:nvPicPr>
        <xdr:cNvPr id="8" name="Picture 7">
          <a:extLst>
            <a:ext uri="{FF2B5EF4-FFF2-40B4-BE49-F238E27FC236}">
              <a16:creationId xmlns:a16="http://schemas.microsoft.com/office/drawing/2014/main" id="{03039A19-D923-1FB4-CBFB-E241DE05D4B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32873" y="3476627"/>
          <a:ext cx="12051506" cy="617240"/>
        </a:xfrm>
        <a:prstGeom prst="rect">
          <a:avLst/>
        </a:prstGeom>
      </xdr:spPr>
    </xdr:pic>
    <xdr:clientData/>
  </xdr:twoCellAnchor>
  <xdr:twoCellAnchor editAs="oneCell">
    <xdr:from>
      <xdr:col>0</xdr:col>
      <xdr:colOff>11907</xdr:colOff>
      <xdr:row>42</xdr:row>
      <xdr:rowOff>75247</xdr:rowOff>
    </xdr:from>
    <xdr:to>
      <xdr:col>15</xdr:col>
      <xdr:colOff>238126</xdr:colOff>
      <xdr:row>46</xdr:row>
      <xdr:rowOff>79533</xdr:rowOff>
    </xdr:to>
    <xdr:pic>
      <xdr:nvPicPr>
        <xdr:cNvPr id="3" name="Picture 2">
          <a:extLst>
            <a:ext uri="{FF2B5EF4-FFF2-40B4-BE49-F238E27FC236}">
              <a16:creationId xmlns:a16="http://schemas.microsoft.com/office/drawing/2014/main" id="{50F949DF-2C54-5BEE-C6C6-D59A462F2062}"/>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1907" y="7754778"/>
          <a:ext cx="13239750" cy="71866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535781</xdr:colOff>
      <xdr:row>6</xdr:row>
      <xdr:rowOff>154781</xdr:rowOff>
    </xdr:to>
    <xdr:pic>
      <xdr:nvPicPr>
        <xdr:cNvPr id="3" name="Picture 2">
          <a:extLst>
            <a:ext uri="{FF2B5EF4-FFF2-40B4-BE49-F238E27FC236}">
              <a16:creationId xmlns:a16="http://schemas.microsoft.com/office/drawing/2014/main" id="{FCB41425-460B-78B7-2053-4AA704192B7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2573000" cy="1226344"/>
        </a:xfrm>
        <a:prstGeom prst="rect">
          <a:avLst/>
        </a:prstGeom>
      </xdr:spPr>
    </xdr:pic>
    <xdr:clientData/>
  </xdr:twoCellAnchor>
  <xdr:twoCellAnchor editAs="oneCell">
    <xdr:from>
      <xdr:col>0</xdr:col>
      <xdr:colOff>0</xdr:colOff>
      <xdr:row>31</xdr:row>
      <xdr:rowOff>63817</xdr:rowOff>
    </xdr:from>
    <xdr:to>
      <xdr:col>14</xdr:col>
      <xdr:colOff>401002</xdr:colOff>
      <xdr:row>49</xdr:row>
      <xdr:rowOff>129952</xdr:rowOff>
    </xdr:to>
    <xdr:pic>
      <xdr:nvPicPr>
        <xdr:cNvPr id="6" name="Picture 5">
          <a:extLst>
            <a:ext uri="{FF2B5EF4-FFF2-40B4-BE49-F238E27FC236}">
              <a16:creationId xmlns:a16="http://schemas.microsoft.com/office/drawing/2014/main" id="{FC8189D2-10D8-1746-BC6A-9A70DF49D5E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5731192"/>
          <a:ext cx="12442031" cy="3284633"/>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0</xdr:col>
      <xdr:colOff>55244</xdr:colOff>
      <xdr:row>0</xdr:row>
      <xdr:rowOff>0</xdr:rowOff>
    </xdr:from>
    <xdr:to>
      <xdr:col>14</xdr:col>
      <xdr:colOff>19563</xdr:colOff>
      <xdr:row>6</xdr:row>
      <xdr:rowOff>59053</xdr:rowOff>
    </xdr:to>
    <xdr:pic>
      <xdr:nvPicPr>
        <xdr:cNvPr id="5" name="Picture 4">
          <a:extLst>
            <a:ext uri="{FF2B5EF4-FFF2-40B4-BE49-F238E27FC236}">
              <a16:creationId xmlns:a16="http://schemas.microsoft.com/office/drawing/2014/main" id="{18920EA9-99F7-B717-4663-E727F2F1E88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5244" y="0"/>
          <a:ext cx="13057860" cy="1119186"/>
        </a:xfrm>
        <a:prstGeom prst="rect">
          <a:avLst/>
        </a:prstGeom>
      </xdr:spPr>
    </xdr:pic>
    <xdr:clientData/>
  </xdr:twoCellAnchor>
  <xdr:twoCellAnchor editAs="oneCell">
    <xdr:from>
      <xdr:col>0</xdr:col>
      <xdr:colOff>11907</xdr:colOff>
      <xdr:row>26</xdr:row>
      <xdr:rowOff>41911</xdr:rowOff>
    </xdr:from>
    <xdr:to>
      <xdr:col>13</xdr:col>
      <xdr:colOff>442435</xdr:colOff>
      <xdr:row>45</xdr:row>
      <xdr:rowOff>43815</xdr:rowOff>
    </xdr:to>
    <xdr:pic>
      <xdr:nvPicPr>
        <xdr:cNvPr id="3" name="Picture 2">
          <a:extLst>
            <a:ext uri="{FF2B5EF4-FFF2-40B4-BE49-F238E27FC236}">
              <a16:creationId xmlns:a16="http://schemas.microsoft.com/office/drawing/2014/main" id="{D8C9F308-B4FF-002F-62F8-B47223E8927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907" y="4816317"/>
          <a:ext cx="12932091" cy="3395186"/>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0</xdr:col>
      <xdr:colOff>10000</xdr:colOff>
      <xdr:row>0</xdr:row>
      <xdr:rowOff>0</xdr:rowOff>
    </xdr:from>
    <xdr:to>
      <xdr:col>11</xdr:col>
      <xdr:colOff>73753</xdr:colOff>
      <xdr:row>6</xdr:row>
      <xdr:rowOff>96678</xdr:rowOff>
    </xdr:to>
    <xdr:pic>
      <xdr:nvPicPr>
        <xdr:cNvPr id="5" name="Picture 4">
          <a:extLst>
            <a:ext uri="{FF2B5EF4-FFF2-40B4-BE49-F238E27FC236}">
              <a16:creationId xmlns:a16="http://schemas.microsoft.com/office/drawing/2014/main" id="{46E28B6A-958F-E26E-1242-5479CA2F0A3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000" y="0"/>
          <a:ext cx="13222064" cy="1154906"/>
        </a:xfrm>
        <a:prstGeom prst="rect">
          <a:avLst/>
        </a:prstGeom>
      </xdr:spPr>
    </xdr:pic>
    <xdr:clientData/>
  </xdr:twoCellAnchor>
  <xdr:twoCellAnchor editAs="oneCell">
    <xdr:from>
      <xdr:col>0</xdr:col>
      <xdr:colOff>0</xdr:colOff>
      <xdr:row>37</xdr:row>
      <xdr:rowOff>85249</xdr:rowOff>
    </xdr:from>
    <xdr:to>
      <xdr:col>10</xdr:col>
      <xdr:colOff>392906</xdr:colOff>
      <xdr:row>43</xdr:row>
      <xdr:rowOff>152876</xdr:rowOff>
    </xdr:to>
    <xdr:pic>
      <xdr:nvPicPr>
        <xdr:cNvPr id="3" name="Picture 2">
          <a:extLst>
            <a:ext uri="{FF2B5EF4-FFF2-40B4-BE49-F238E27FC236}">
              <a16:creationId xmlns:a16="http://schemas.microsoft.com/office/drawing/2014/main" id="{4366EA8E-CB99-A76B-6B41-3C2931CFDBF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6955155"/>
          <a:ext cx="12942094" cy="1139190"/>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0</xdr:col>
      <xdr:colOff>11904</xdr:colOff>
      <xdr:row>0</xdr:row>
      <xdr:rowOff>31909</xdr:rowOff>
    </xdr:from>
    <xdr:to>
      <xdr:col>6</xdr:col>
      <xdr:colOff>919943</xdr:colOff>
      <xdr:row>5</xdr:row>
      <xdr:rowOff>15716</xdr:rowOff>
    </xdr:to>
    <xdr:pic>
      <xdr:nvPicPr>
        <xdr:cNvPr id="5" name="Picture 4">
          <a:extLst>
            <a:ext uri="{FF2B5EF4-FFF2-40B4-BE49-F238E27FC236}">
              <a16:creationId xmlns:a16="http://schemas.microsoft.com/office/drawing/2014/main" id="{76E3D1EE-5489-7367-D1C1-23E4E912A41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904" y="31909"/>
          <a:ext cx="13127798" cy="872966"/>
        </a:xfrm>
        <a:prstGeom prst="rect">
          <a:avLst/>
        </a:prstGeom>
      </xdr:spPr>
    </xdr:pic>
    <xdr:clientData/>
  </xdr:twoCellAnchor>
  <xdr:twoCellAnchor editAs="oneCell">
    <xdr:from>
      <xdr:col>0</xdr:col>
      <xdr:colOff>0</xdr:colOff>
      <xdr:row>35</xdr:row>
      <xdr:rowOff>43338</xdr:rowOff>
    </xdr:from>
    <xdr:to>
      <xdr:col>6</xdr:col>
      <xdr:colOff>666750</xdr:colOff>
      <xdr:row>46</xdr:row>
      <xdr:rowOff>75247</xdr:rowOff>
    </xdr:to>
    <xdr:pic>
      <xdr:nvPicPr>
        <xdr:cNvPr id="3" name="Picture 2">
          <a:extLst>
            <a:ext uri="{FF2B5EF4-FFF2-40B4-BE49-F238E27FC236}">
              <a16:creationId xmlns:a16="http://schemas.microsoft.com/office/drawing/2014/main" id="{B1717B7E-D404-A366-4979-4430F9CD913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6436994"/>
          <a:ext cx="12870656" cy="1996440"/>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6</xdr:col>
      <xdr:colOff>1020944</xdr:colOff>
      <xdr:row>4</xdr:row>
      <xdr:rowOff>168172</xdr:rowOff>
    </xdr:to>
    <xdr:pic>
      <xdr:nvPicPr>
        <xdr:cNvPr id="5" name="Picture 4">
          <a:extLst>
            <a:ext uri="{FF2B5EF4-FFF2-40B4-BE49-F238E27FC236}">
              <a16:creationId xmlns:a16="http://schemas.microsoft.com/office/drawing/2014/main" id="{2C4DCF8B-2C53-2765-5562-6A0002EB52B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
          <a:ext cx="13084969" cy="882546"/>
        </a:xfrm>
        <a:prstGeom prst="rect">
          <a:avLst/>
        </a:prstGeom>
      </xdr:spPr>
    </xdr:pic>
    <xdr:clientData/>
  </xdr:twoCellAnchor>
  <xdr:twoCellAnchor editAs="oneCell">
    <xdr:from>
      <xdr:col>0</xdr:col>
      <xdr:colOff>20002</xdr:colOff>
      <xdr:row>25</xdr:row>
      <xdr:rowOff>65722</xdr:rowOff>
    </xdr:from>
    <xdr:to>
      <xdr:col>6</xdr:col>
      <xdr:colOff>650557</xdr:colOff>
      <xdr:row>43</xdr:row>
      <xdr:rowOff>89059</xdr:rowOff>
    </xdr:to>
    <xdr:pic>
      <xdr:nvPicPr>
        <xdr:cNvPr id="3" name="Picture 2">
          <a:extLst>
            <a:ext uri="{FF2B5EF4-FFF2-40B4-BE49-F238E27FC236}">
              <a16:creationId xmlns:a16="http://schemas.microsoft.com/office/drawing/2014/main" id="{09904F29-8A3C-A50E-9391-CF495BE93AB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0002" y="4816316"/>
          <a:ext cx="12695873" cy="3234214"/>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0</xdr:col>
      <xdr:colOff>39529</xdr:colOff>
      <xdr:row>0</xdr:row>
      <xdr:rowOff>8097</xdr:rowOff>
    </xdr:from>
    <xdr:to>
      <xdr:col>14</xdr:col>
      <xdr:colOff>105251</xdr:colOff>
      <xdr:row>4</xdr:row>
      <xdr:rowOff>132874</xdr:rowOff>
    </xdr:to>
    <xdr:pic>
      <xdr:nvPicPr>
        <xdr:cNvPr id="5" name="Picture 4">
          <a:extLst>
            <a:ext uri="{FF2B5EF4-FFF2-40B4-BE49-F238E27FC236}">
              <a16:creationId xmlns:a16="http://schemas.microsoft.com/office/drawing/2014/main" id="{26E5B90A-34A7-50D2-AEF0-55F1D84BAF9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9529" y="8097"/>
          <a:ext cx="13450252" cy="842962"/>
        </a:xfrm>
        <a:prstGeom prst="rect">
          <a:avLst/>
        </a:prstGeom>
      </xdr:spPr>
    </xdr:pic>
    <xdr:clientData/>
  </xdr:twoCellAnchor>
  <xdr:twoCellAnchor editAs="oneCell">
    <xdr:from>
      <xdr:col>0</xdr:col>
      <xdr:colOff>0</xdr:colOff>
      <xdr:row>37</xdr:row>
      <xdr:rowOff>87153</xdr:rowOff>
    </xdr:from>
    <xdr:to>
      <xdr:col>13</xdr:col>
      <xdr:colOff>540884</xdr:colOff>
      <xdr:row>45</xdr:row>
      <xdr:rowOff>134778</xdr:rowOff>
    </xdr:to>
    <xdr:pic>
      <xdr:nvPicPr>
        <xdr:cNvPr id="3" name="Picture 2">
          <a:extLst>
            <a:ext uri="{FF2B5EF4-FFF2-40B4-BE49-F238E27FC236}">
              <a16:creationId xmlns:a16="http://schemas.microsoft.com/office/drawing/2014/main" id="{DD5A49D6-1795-5DBE-22D0-6E91A9BED7C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7111841"/>
          <a:ext cx="13084969" cy="1476375"/>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136071</xdr:colOff>
      <xdr:row>5</xdr:row>
      <xdr:rowOff>173224</xdr:rowOff>
    </xdr:to>
    <xdr:pic>
      <xdr:nvPicPr>
        <xdr:cNvPr id="5" name="Picture 4">
          <a:extLst>
            <a:ext uri="{FF2B5EF4-FFF2-40B4-BE49-F238E27FC236}">
              <a16:creationId xmlns:a16="http://schemas.microsoft.com/office/drawing/2014/main" id="{957CE317-9023-66ED-B16A-C41DC248A3A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727906" cy="1070003"/>
        </a:xfrm>
        <a:prstGeom prst="rect">
          <a:avLst/>
        </a:prstGeom>
      </xdr:spPr>
    </xdr:pic>
    <xdr:clientData/>
  </xdr:twoCellAnchor>
  <xdr:twoCellAnchor editAs="oneCell">
    <xdr:from>
      <xdr:col>1</xdr:col>
      <xdr:colOff>557894</xdr:colOff>
      <xdr:row>26</xdr:row>
      <xdr:rowOff>136071</xdr:rowOff>
    </xdr:from>
    <xdr:to>
      <xdr:col>13</xdr:col>
      <xdr:colOff>309088</xdr:colOff>
      <xdr:row>45</xdr:row>
      <xdr:rowOff>98471</xdr:rowOff>
    </xdr:to>
    <xdr:pic>
      <xdr:nvPicPr>
        <xdr:cNvPr id="6" name="Picture 5">
          <a:extLst>
            <a:ext uri="{FF2B5EF4-FFF2-40B4-BE49-F238E27FC236}">
              <a16:creationId xmlns:a16="http://schemas.microsoft.com/office/drawing/2014/main" id="{C058BA64-33CD-D78B-2634-C1CDF7548F28}"/>
            </a:ext>
          </a:extLst>
        </xdr:cNvPr>
        <xdr:cNvPicPr>
          <a:picLocks noChangeAspect="1"/>
        </xdr:cNvPicPr>
      </xdr:nvPicPr>
      <xdr:blipFill>
        <a:blip xmlns:r="http://schemas.openxmlformats.org/officeDocument/2006/relationships" r:embed="rId2"/>
        <a:stretch>
          <a:fillRect/>
        </a:stretch>
      </xdr:blipFill>
      <xdr:spPr>
        <a:xfrm>
          <a:off x="1170215" y="5402035"/>
          <a:ext cx="11222016" cy="3581900"/>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77173</xdr:colOff>
      <xdr:row>5</xdr:row>
      <xdr:rowOff>18096</xdr:rowOff>
    </xdr:to>
    <xdr:pic>
      <xdr:nvPicPr>
        <xdr:cNvPr id="5" name="Picture 4">
          <a:extLst>
            <a:ext uri="{FF2B5EF4-FFF2-40B4-BE49-F238E27FC236}">
              <a16:creationId xmlns:a16="http://schemas.microsoft.com/office/drawing/2014/main" id="{892713E4-1B54-7D41-6A73-95CB36C80B5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989864" cy="916780"/>
        </a:xfrm>
        <a:prstGeom prst="rect">
          <a:avLst/>
        </a:prstGeom>
      </xdr:spPr>
    </xdr:pic>
    <xdr:clientData/>
  </xdr:twoCellAnchor>
  <xdr:twoCellAnchor editAs="oneCell">
    <xdr:from>
      <xdr:col>0</xdr:col>
      <xdr:colOff>0</xdr:colOff>
      <xdr:row>35</xdr:row>
      <xdr:rowOff>85248</xdr:rowOff>
    </xdr:from>
    <xdr:to>
      <xdr:col>6</xdr:col>
      <xdr:colOff>761999</xdr:colOff>
      <xdr:row>47</xdr:row>
      <xdr:rowOff>47624</xdr:rowOff>
    </xdr:to>
    <xdr:pic>
      <xdr:nvPicPr>
        <xdr:cNvPr id="3" name="Picture 2">
          <a:extLst>
            <a:ext uri="{FF2B5EF4-FFF2-40B4-BE49-F238E27FC236}">
              <a16:creationId xmlns:a16="http://schemas.microsoft.com/office/drawing/2014/main" id="{50F59357-8C34-A81B-176C-7E757C330CC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6990873"/>
          <a:ext cx="13180218" cy="210550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207751</xdr:colOff>
      <xdr:row>4</xdr:row>
      <xdr:rowOff>178593</xdr:rowOff>
    </xdr:to>
    <xdr:pic>
      <xdr:nvPicPr>
        <xdr:cNvPr id="6" name="Picture 5">
          <a:extLst>
            <a:ext uri="{FF2B5EF4-FFF2-40B4-BE49-F238E27FC236}">
              <a16:creationId xmlns:a16="http://schemas.microsoft.com/office/drawing/2014/main" id="{43C7868D-FE26-1923-6DB1-3C14540FF36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185564" cy="892968"/>
        </a:xfrm>
        <a:prstGeom prst="rect">
          <a:avLst/>
        </a:prstGeom>
      </xdr:spPr>
    </xdr:pic>
    <xdr:clientData/>
  </xdr:twoCellAnchor>
  <xdr:twoCellAnchor editAs="oneCell">
    <xdr:from>
      <xdr:col>0</xdr:col>
      <xdr:colOff>51910</xdr:colOff>
      <xdr:row>11</xdr:row>
      <xdr:rowOff>53818</xdr:rowOff>
    </xdr:from>
    <xdr:to>
      <xdr:col>8</xdr:col>
      <xdr:colOff>932496</xdr:colOff>
      <xdr:row>16</xdr:row>
      <xdr:rowOff>119062</xdr:rowOff>
    </xdr:to>
    <xdr:pic>
      <xdr:nvPicPr>
        <xdr:cNvPr id="8" name="Picture 7">
          <a:extLst>
            <a:ext uri="{FF2B5EF4-FFF2-40B4-BE49-F238E27FC236}">
              <a16:creationId xmlns:a16="http://schemas.microsoft.com/office/drawing/2014/main" id="{6E3352FA-5BC0-1E33-53CB-58E4AFF7C28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1910" y="2137412"/>
          <a:ext cx="12251055" cy="958213"/>
        </a:xfrm>
        <a:prstGeom prst="rect">
          <a:avLst/>
        </a:prstGeom>
      </xdr:spPr>
    </xdr:pic>
    <xdr:clientData/>
  </xdr:twoCellAnchor>
  <xdr:twoCellAnchor editAs="oneCell">
    <xdr:from>
      <xdr:col>0</xdr:col>
      <xdr:colOff>15716</xdr:colOff>
      <xdr:row>26</xdr:row>
      <xdr:rowOff>67150</xdr:rowOff>
    </xdr:from>
    <xdr:to>
      <xdr:col>9</xdr:col>
      <xdr:colOff>277653</xdr:colOff>
      <xdr:row>45</xdr:row>
      <xdr:rowOff>145256</xdr:rowOff>
    </xdr:to>
    <xdr:pic>
      <xdr:nvPicPr>
        <xdr:cNvPr id="3" name="Picture 2">
          <a:extLst>
            <a:ext uri="{FF2B5EF4-FFF2-40B4-BE49-F238E27FC236}">
              <a16:creationId xmlns:a16="http://schemas.microsoft.com/office/drawing/2014/main" id="{6F5DA95F-4D57-D1B4-7A9D-D33EA2B8CD04}"/>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5716" y="4865369"/>
          <a:ext cx="12632531" cy="3471387"/>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21</xdr:col>
      <xdr:colOff>523875</xdr:colOff>
      <xdr:row>48</xdr:row>
      <xdr:rowOff>55993</xdr:rowOff>
    </xdr:to>
    <xdr:pic>
      <xdr:nvPicPr>
        <xdr:cNvPr id="3" name="Picture 2">
          <a:extLst>
            <a:ext uri="{FF2B5EF4-FFF2-40B4-BE49-F238E27FC236}">
              <a16:creationId xmlns:a16="http://schemas.microsoft.com/office/drawing/2014/main" id="{9C5B298B-A0E2-8C4B-FFFF-28ADEE232BE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
          <a:ext cx="13382625" cy="8628492"/>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168718</xdr:colOff>
      <xdr:row>5</xdr:row>
      <xdr:rowOff>16191</xdr:rowOff>
    </xdr:to>
    <xdr:pic>
      <xdr:nvPicPr>
        <xdr:cNvPr id="5" name="Picture 4">
          <a:extLst>
            <a:ext uri="{FF2B5EF4-FFF2-40B4-BE49-F238E27FC236}">
              <a16:creationId xmlns:a16="http://schemas.microsoft.com/office/drawing/2014/main" id="{3F22DA09-7C51-1EBC-736A-E97BEFE75A1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201776" cy="916780"/>
        </a:xfrm>
        <a:prstGeom prst="rect">
          <a:avLst/>
        </a:prstGeom>
      </xdr:spPr>
    </xdr:pic>
    <xdr:clientData/>
  </xdr:twoCellAnchor>
  <xdr:twoCellAnchor editAs="oneCell">
    <xdr:from>
      <xdr:col>0</xdr:col>
      <xdr:colOff>0</xdr:colOff>
      <xdr:row>19</xdr:row>
      <xdr:rowOff>132872</xdr:rowOff>
    </xdr:from>
    <xdr:to>
      <xdr:col>7</xdr:col>
      <xdr:colOff>259556</xdr:colOff>
      <xdr:row>43</xdr:row>
      <xdr:rowOff>159066</xdr:rowOff>
    </xdr:to>
    <xdr:pic>
      <xdr:nvPicPr>
        <xdr:cNvPr id="3" name="Picture 2">
          <a:extLst>
            <a:ext uri="{FF2B5EF4-FFF2-40B4-BE49-F238E27FC236}">
              <a16:creationId xmlns:a16="http://schemas.microsoft.com/office/drawing/2014/main" id="{ED025D56-4FD3-578E-139A-2C4A0A261AA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3680935"/>
          <a:ext cx="12677775" cy="4312444"/>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176021</xdr:colOff>
      <xdr:row>4</xdr:row>
      <xdr:rowOff>130969</xdr:rowOff>
    </xdr:to>
    <xdr:pic>
      <xdr:nvPicPr>
        <xdr:cNvPr id="5" name="Picture 4">
          <a:extLst>
            <a:ext uri="{FF2B5EF4-FFF2-40B4-BE49-F238E27FC236}">
              <a16:creationId xmlns:a16="http://schemas.microsoft.com/office/drawing/2014/main" id="{0C009F70-06D4-F888-F57B-9A1CD8C880E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349436" cy="845344"/>
        </a:xfrm>
        <a:prstGeom prst="rect">
          <a:avLst/>
        </a:prstGeom>
      </xdr:spPr>
    </xdr:pic>
    <xdr:clientData/>
  </xdr:twoCellAnchor>
  <xdr:twoCellAnchor editAs="oneCell">
    <xdr:from>
      <xdr:col>0</xdr:col>
      <xdr:colOff>0</xdr:colOff>
      <xdr:row>34</xdr:row>
      <xdr:rowOff>103345</xdr:rowOff>
    </xdr:from>
    <xdr:to>
      <xdr:col>7</xdr:col>
      <xdr:colOff>483053</xdr:colOff>
      <xdr:row>44</xdr:row>
      <xdr:rowOff>140970</xdr:rowOff>
    </xdr:to>
    <xdr:pic>
      <xdr:nvPicPr>
        <xdr:cNvPr id="3" name="Picture 2">
          <a:extLst>
            <a:ext uri="{FF2B5EF4-FFF2-40B4-BE49-F238E27FC236}">
              <a16:creationId xmlns:a16="http://schemas.microsoft.com/office/drawing/2014/main" id="{8DF2AF63-F03B-03F7-236E-7E57005F00DA}"/>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6366033"/>
          <a:ext cx="13049250" cy="1823562"/>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272143</xdr:colOff>
      <xdr:row>55</xdr:row>
      <xdr:rowOff>71049</xdr:rowOff>
    </xdr:to>
    <xdr:pic>
      <xdr:nvPicPr>
        <xdr:cNvPr id="3" name="Picture 2">
          <a:extLst>
            <a:ext uri="{FF2B5EF4-FFF2-40B4-BE49-F238E27FC236}">
              <a16:creationId xmlns:a16="http://schemas.microsoft.com/office/drawing/2014/main" id="{C2EB66A4-8F67-5DB4-0404-EEDFD38EDB8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355536" cy="9800156"/>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408213</xdr:colOff>
      <xdr:row>53</xdr:row>
      <xdr:rowOff>131872</xdr:rowOff>
    </xdr:to>
    <xdr:pic>
      <xdr:nvPicPr>
        <xdr:cNvPr id="3" name="Picture 2">
          <a:extLst>
            <a:ext uri="{FF2B5EF4-FFF2-40B4-BE49-F238E27FC236}">
              <a16:creationId xmlns:a16="http://schemas.microsoft.com/office/drawing/2014/main" id="{E79E94CA-18E6-4926-8744-F789F7EB823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91606" cy="9507193"/>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590132</xdr:colOff>
      <xdr:row>16</xdr:row>
      <xdr:rowOff>59531</xdr:rowOff>
    </xdr:to>
    <xdr:pic>
      <xdr:nvPicPr>
        <xdr:cNvPr id="5" name="Picture 4">
          <a:extLst>
            <a:ext uri="{FF2B5EF4-FFF2-40B4-BE49-F238E27FC236}">
              <a16:creationId xmlns:a16="http://schemas.microsoft.com/office/drawing/2014/main" id="{73DAD8D8-94B2-637B-2A17-28501C61DFF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257906" cy="2917031"/>
        </a:xfrm>
        <a:prstGeom prst="rect">
          <a:avLst/>
        </a:prstGeom>
      </xdr:spPr>
    </xdr:pic>
    <xdr:clientData/>
  </xdr:twoCellAnchor>
  <xdr:twoCellAnchor editAs="oneCell">
    <xdr:from>
      <xdr:col>0</xdr:col>
      <xdr:colOff>0</xdr:colOff>
      <xdr:row>40</xdr:row>
      <xdr:rowOff>77627</xdr:rowOff>
    </xdr:from>
    <xdr:to>
      <xdr:col>8</xdr:col>
      <xdr:colOff>587216</xdr:colOff>
      <xdr:row>43</xdr:row>
      <xdr:rowOff>134777</xdr:rowOff>
    </xdr:to>
    <xdr:pic>
      <xdr:nvPicPr>
        <xdr:cNvPr id="3" name="Picture 2">
          <a:extLst>
            <a:ext uri="{FF2B5EF4-FFF2-40B4-BE49-F238E27FC236}">
              <a16:creationId xmlns:a16="http://schemas.microsoft.com/office/drawing/2014/main" id="{F6D46261-F75D-7141-665B-79EF5BD3343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7816690"/>
          <a:ext cx="13243560" cy="5929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0</xdr:col>
      <xdr:colOff>0</xdr:colOff>
      <xdr:row>28</xdr:row>
      <xdr:rowOff>67627</xdr:rowOff>
    </xdr:from>
    <xdr:to>
      <xdr:col>6</xdr:col>
      <xdr:colOff>952500</xdr:colOff>
      <xdr:row>40</xdr:row>
      <xdr:rowOff>49529</xdr:rowOff>
    </xdr:to>
    <xdr:pic>
      <xdr:nvPicPr>
        <xdr:cNvPr id="6" name="Picture 5">
          <a:extLst>
            <a:ext uri="{FF2B5EF4-FFF2-40B4-BE49-F238E27FC236}">
              <a16:creationId xmlns:a16="http://schemas.microsoft.com/office/drawing/2014/main" id="{C27E4790-23B2-D31F-0CBE-AA78E810C37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6330315"/>
          <a:ext cx="12775406" cy="2125027"/>
        </a:xfrm>
        <a:prstGeom prst="rect">
          <a:avLst/>
        </a:prstGeom>
      </xdr:spPr>
    </xdr:pic>
    <xdr:clientData/>
  </xdr:twoCellAnchor>
  <xdr:twoCellAnchor editAs="oneCell">
    <xdr:from>
      <xdr:col>1</xdr:col>
      <xdr:colOff>176894</xdr:colOff>
      <xdr:row>0</xdr:row>
      <xdr:rowOff>95250</xdr:rowOff>
    </xdr:from>
    <xdr:to>
      <xdr:col>7</xdr:col>
      <xdr:colOff>239794</xdr:colOff>
      <xdr:row>15</xdr:row>
      <xdr:rowOff>348885</xdr:rowOff>
    </xdr:to>
    <xdr:pic>
      <xdr:nvPicPr>
        <xdr:cNvPr id="2" name="Picture 1">
          <a:extLst>
            <a:ext uri="{FF2B5EF4-FFF2-40B4-BE49-F238E27FC236}">
              <a16:creationId xmlns:a16="http://schemas.microsoft.com/office/drawing/2014/main" id="{110EBD1E-A089-BE90-D895-81A619BE72E2}"/>
            </a:ext>
          </a:extLst>
        </xdr:cNvPr>
        <xdr:cNvPicPr>
          <a:picLocks noChangeAspect="1"/>
        </xdr:cNvPicPr>
      </xdr:nvPicPr>
      <xdr:blipFill>
        <a:blip xmlns:r="http://schemas.openxmlformats.org/officeDocument/2006/relationships" r:embed="rId2"/>
        <a:stretch>
          <a:fillRect/>
        </a:stretch>
      </xdr:blipFill>
      <xdr:spPr>
        <a:xfrm>
          <a:off x="789215" y="95250"/>
          <a:ext cx="11955543" cy="3886742"/>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0</xdr:col>
      <xdr:colOff>607217</xdr:colOff>
      <xdr:row>0</xdr:row>
      <xdr:rowOff>0</xdr:rowOff>
    </xdr:from>
    <xdr:to>
      <xdr:col>7</xdr:col>
      <xdr:colOff>47712</xdr:colOff>
      <xdr:row>13</xdr:row>
      <xdr:rowOff>488156</xdr:rowOff>
    </xdr:to>
    <xdr:pic>
      <xdr:nvPicPr>
        <xdr:cNvPr id="5" name="Picture 4">
          <a:extLst>
            <a:ext uri="{FF2B5EF4-FFF2-40B4-BE49-F238E27FC236}">
              <a16:creationId xmlns:a16="http://schemas.microsoft.com/office/drawing/2014/main" id="{33127408-C013-EA6A-1947-E8A7117BC45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7217" y="0"/>
          <a:ext cx="12913267" cy="2809875"/>
        </a:xfrm>
        <a:prstGeom prst="rect">
          <a:avLst/>
        </a:prstGeom>
      </xdr:spPr>
    </xdr:pic>
    <xdr:clientData/>
  </xdr:twoCellAnchor>
  <xdr:twoCellAnchor editAs="oneCell">
    <xdr:from>
      <xdr:col>0</xdr:col>
      <xdr:colOff>404813</xdr:colOff>
      <xdr:row>39</xdr:row>
      <xdr:rowOff>122055</xdr:rowOff>
    </xdr:from>
    <xdr:to>
      <xdr:col>7</xdr:col>
      <xdr:colOff>81643</xdr:colOff>
      <xdr:row>44</xdr:row>
      <xdr:rowOff>64924</xdr:rowOff>
    </xdr:to>
    <xdr:pic>
      <xdr:nvPicPr>
        <xdr:cNvPr id="3" name="Picture 2">
          <a:extLst>
            <a:ext uri="{FF2B5EF4-FFF2-40B4-BE49-F238E27FC236}">
              <a16:creationId xmlns:a16="http://schemas.microsoft.com/office/drawing/2014/main" id="{1723C1DD-622E-B5B6-5056-5E3A5A3FAB7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04813" y="8068626"/>
          <a:ext cx="12834937" cy="895369"/>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0</xdr:col>
      <xdr:colOff>0</xdr:colOff>
      <xdr:row>28</xdr:row>
      <xdr:rowOff>57150</xdr:rowOff>
    </xdr:from>
    <xdr:to>
      <xdr:col>7</xdr:col>
      <xdr:colOff>313849</xdr:colOff>
      <xdr:row>46</xdr:row>
      <xdr:rowOff>54021</xdr:rowOff>
    </xdr:to>
    <xdr:pic>
      <xdr:nvPicPr>
        <xdr:cNvPr id="6" name="Picture 5">
          <a:extLst>
            <a:ext uri="{FF2B5EF4-FFF2-40B4-BE49-F238E27FC236}">
              <a16:creationId xmlns:a16="http://schemas.microsoft.com/office/drawing/2014/main" id="{206B79EF-3EFA-77E1-7705-B4646AE28FD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5105400"/>
          <a:ext cx="12636818" cy="3211559"/>
        </a:xfrm>
        <a:prstGeom prst="rect">
          <a:avLst/>
        </a:prstGeom>
      </xdr:spPr>
    </xdr:pic>
    <xdr:clientData/>
  </xdr:twoCellAnchor>
  <xdr:twoCellAnchor editAs="oneCell">
    <xdr:from>
      <xdr:col>0</xdr:col>
      <xdr:colOff>253842</xdr:colOff>
      <xdr:row>0</xdr:row>
      <xdr:rowOff>0</xdr:rowOff>
    </xdr:from>
    <xdr:to>
      <xdr:col>7</xdr:col>
      <xdr:colOff>583406</xdr:colOff>
      <xdr:row>15</xdr:row>
      <xdr:rowOff>17218</xdr:rowOff>
    </xdr:to>
    <xdr:pic>
      <xdr:nvPicPr>
        <xdr:cNvPr id="9" name="Picture 8">
          <a:extLst>
            <a:ext uri="{FF2B5EF4-FFF2-40B4-BE49-F238E27FC236}">
              <a16:creationId xmlns:a16="http://schemas.microsoft.com/office/drawing/2014/main" id="{54C9AE59-A24D-FCD4-4943-603FA939050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53842" y="0"/>
          <a:ext cx="12652533" cy="2692314"/>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13607</xdr:colOff>
      <xdr:row>53</xdr:row>
      <xdr:rowOff>130025</xdr:rowOff>
    </xdr:to>
    <xdr:pic>
      <xdr:nvPicPr>
        <xdr:cNvPr id="4" name="Picture 3">
          <a:extLst>
            <a:ext uri="{FF2B5EF4-FFF2-40B4-BE49-F238E27FC236}">
              <a16:creationId xmlns:a16="http://schemas.microsoft.com/office/drawing/2014/main" id="{CDC6105F-A8B6-3165-5048-5BAF0E4A5E6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709321" cy="9505346"/>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xdr:oneCellAnchor>
    <xdr:from>
      <xdr:col>0</xdr:col>
      <xdr:colOff>0</xdr:colOff>
      <xdr:row>0</xdr:row>
      <xdr:rowOff>0</xdr:rowOff>
    </xdr:from>
    <xdr:ext cx="13876905" cy="2827544"/>
    <xdr:pic>
      <xdr:nvPicPr>
        <xdr:cNvPr id="2" name="Picture 1">
          <a:extLst>
            <a:ext uri="{FF2B5EF4-FFF2-40B4-BE49-F238E27FC236}">
              <a16:creationId xmlns:a16="http://schemas.microsoft.com/office/drawing/2014/main" id="{1E18A617-4E69-4C1F-9E11-7DFAAD3A7D5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876905" cy="2827544"/>
        </a:xfrm>
        <a:prstGeom prst="rect">
          <a:avLst/>
        </a:prstGeom>
      </xdr:spPr>
    </xdr:pic>
    <xdr:clientData/>
  </xdr:oneCellAnchor>
  <xdr:oneCellAnchor>
    <xdr:from>
      <xdr:col>0</xdr:col>
      <xdr:colOff>0</xdr:colOff>
      <xdr:row>35</xdr:row>
      <xdr:rowOff>95250</xdr:rowOff>
    </xdr:from>
    <xdr:ext cx="13255057" cy="1094966"/>
    <xdr:pic>
      <xdr:nvPicPr>
        <xdr:cNvPr id="3" name="Picture 2">
          <a:extLst>
            <a:ext uri="{FF2B5EF4-FFF2-40B4-BE49-F238E27FC236}">
              <a16:creationId xmlns:a16="http://schemas.microsoft.com/office/drawing/2014/main" id="{2A7552D7-9948-4D9D-96F6-5419DF590F3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6762750"/>
          <a:ext cx="13255057" cy="1094966"/>
        </a:xfrm>
        <a:prstGeom prst="rect">
          <a:avLst/>
        </a:prstGeom>
      </xdr:spPr>
    </xdr:pic>
    <xdr:clientData/>
  </xdr:oneCellAnchor>
</xdr:wsDr>
</file>

<file path=xl/drawings/drawing101.xml><?xml version="1.0" encoding="utf-8"?>
<xdr:wsDr xmlns:xdr="http://schemas.openxmlformats.org/drawingml/2006/spreadsheetDrawing" xmlns:a="http://schemas.openxmlformats.org/drawingml/2006/main">
  <xdr:oneCellAnchor>
    <xdr:from>
      <xdr:col>0</xdr:col>
      <xdr:colOff>15716</xdr:colOff>
      <xdr:row>0</xdr:row>
      <xdr:rowOff>0</xdr:rowOff>
    </xdr:from>
    <xdr:ext cx="13730507" cy="1592034"/>
    <xdr:pic>
      <xdr:nvPicPr>
        <xdr:cNvPr id="2" name="Picture 1">
          <a:extLst>
            <a:ext uri="{FF2B5EF4-FFF2-40B4-BE49-F238E27FC236}">
              <a16:creationId xmlns:a16="http://schemas.microsoft.com/office/drawing/2014/main" id="{27DFA56E-54DD-4076-95A5-72CF909BF0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5716" y="0"/>
          <a:ext cx="13730507" cy="1592034"/>
        </a:xfrm>
        <a:prstGeom prst="rect">
          <a:avLst/>
        </a:prstGeom>
      </xdr:spPr>
    </xdr:pic>
    <xdr:clientData/>
  </xdr:oneCellAnchor>
  <xdr:oneCellAnchor>
    <xdr:from>
      <xdr:col>0</xdr:col>
      <xdr:colOff>0</xdr:colOff>
      <xdr:row>32</xdr:row>
      <xdr:rowOff>38100</xdr:rowOff>
    </xdr:from>
    <xdr:ext cx="13366840" cy="2770890"/>
    <xdr:pic>
      <xdr:nvPicPr>
        <xdr:cNvPr id="3" name="Picture 2">
          <a:extLst>
            <a:ext uri="{FF2B5EF4-FFF2-40B4-BE49-F238E27FC236}">
              <a16:creationId xmlns:a16="http://schemas.microsoft.com/office/drawing/2014/main" id="{7CF16421-546C-45D5-A931-2211B59819A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6134100"/>
          <a:ext cx="13366840" cy="2770890"/>
        </a:xfrm>
        <a:prstGeom prst="rect">
          <a:avLst/>
        </a:prstGeom>
      </xdr:spPr>
    </xdr:pic>
    <xdr:clientData/>
  </xdr:oneCellAnchor>
</xdr:wsDr>
</file>

<file path=xl/drawings/drawing102.xml><?xml version="1.0" encoding="utf-8"?>
<xdr:wsDr xmlns:xdr="http://schemas.openxmlformats.org/drawingml/2006/spreadsheetDrawing" xmlns:a="http://schemas.openxmlformats.org/drawingml/2006/main">
  <xdr:oneCellAnchor>
    <xdr:from>
      <xdr:col>0</xdr:col>
      <xdr:colOff>0</xdr:colOff>
      <xdr:row>0</xdr:row>
      <xdr:rowOff>0</xdr:rowOff>
    </xdr:from>
    <xdr:ext cx="14400000" cy="9918684"/>
    <xdr:pic>
      <xdr:nvPicPr>
        <xdr:cNvPr id="2" name="Picture 1">
          <a:extLst>
            <a:ext uri="{FF2B5EF4-FFF2-40B4-BE49-F238E27FC236}">
              <a16:creationId xmlns:a16="http://schemas.microsoft.com/office/drawing/2014/main" id="{77FAB8B6-3157-4E4B-B786-0A430A06D79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9918684"/>
        </a:xfrm>
        <a:prstGeom prst="rect">
          <a:avLst/>
        </a:prstGeom>
      </xdr:spPr>
    </xdr:pic>
    <xdr:clientData/>
  </xdr:oneCellAnchor>
</xdr:wsDr>
</file>

<file path=xl/drawings/drawing103.xml><?xml version="1.0" encoding="utf-8"?>
<xdr:wsDr xmlns:xdr="http://schemas.openxmlformats.org/drawingml/2006/spreadsheetDrawing" xmlns:a="http://schemas.openxmlformats.org/drawingml/2006/main">
  <xdr:oneCellAnchor>
    <xdr:from>
      <xdr:col>0</xdr:col>
      <xdr:colOff>0</xdr:colOff>
      <xdr:row>0</xdr:row>
      <xdr:rowOff>0</xdr:rowOff>
    </xdr:from>
    <xdr:ext cx="14400000" cy="9905633"/>
    <xdr:pic>
      <xdr:nvPicPr>
        <xdr:cNvPr id="2" name="Picture 1">
          <a:extLst>
            <a:ext uri="{FF2B5EF4-FFF2-40B4-BE49-F238E27FC236}">
              <a16:creationId xmlns:a16="http://schemas.microsoft.com/office/drawing/2014/main" id="{D2089AAC-F2A9-403F-838F-92D8D3F8A97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9905633"/>
        </a:xfrm>
        <a:prstGeom prst="rect">
          <a:avLst/>
        </a:prstGeom>
      </xdr:spPr>
    </xdr:pic>
    <xdr:clientData/>
  </xdr:oneCellAnchor>
</xdr:wsDr>
</file>

<file path=xl/drawings/drawing104.xml><?xml version="1.0" encoding="utf-8"?>
<xdr:wsDr xmlns:xdr="http://schemas.openxmlformats.org/drawingml/2006/spreadsheetDrawing" xmlns:a="http://schemas.openxmlformats.org/drawingml/2006/main">
  <xdr:oneCellAnchor>
    <xdr:from>
      <xdr:col>0</xdr:col>
      <xdr:colOff>0</xdr:colOff>
      <xdr:row>0</xdr:row>
      <xdr:rowOff>0</xdr:rowOff>
    </xdr:from>
    <xdr:ext cx="13464062" cy="1627346"/>
    <xdr:pic>
      <xdr:nvPicPr>
        <xdr:cNvPr id="2" name="Picture 1">
          <a:extLst>
            <a:ext uri="{FF2B5EF4-FFF2-40B4-BE49-F238E27FC236}">
              <a16:creationId xmlns:a16="http://schemas.microsoft.com/office/drawing/2014/main" id="{D3F2CDC0-D3EE-4117-BBCD-498D24C3FEE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464062" cy="1627346"/>
        </a:xfrm>
        <a:prstGeom prst="rect">
          <a:avLst/>
        </a:prstGeom>
      </xdr:spPr>
    </xdr:pic>
    <xdr:clientData/>
  </xdr:oneCellAnchor>
  <xdr:oneCellAnchor>
    <xdr:from>
      <xdr:col>0</xdr:col>
      <xdr:colOff>59054</xdr:colOff>
      <xdr:row>30</xdr:row>
      <xdr:rowOff>17621</xdr:rowOff>
    </xdr:from>
    <xdr:ext cx="13197746" cy="3387566"/>
    <xdr:pic>
      <xdr:nvPicPr>
        <xdr:cNvPr id="3" name="Picture 2">
          <a:extLst>
            <a:ext uri="{FF2B5EF4-FFF2-40B4-BE49-F238E27FC236}">
              <a16:creationId xmlns:a16="http://schemas.microsoft.com/office/drawing/2014/main" id="{A02EE11B-0DFC-44BA-8533-346E2E58453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9054" y="5732621"/>
          <a:ext cx="13197746" cy="3387566"/>
        </a:xfrm>
        <a:prstGeom prst="rect">
          <a:avLst/>
        </a:prstGeom>
      </xdr:spPr>
    </xdr:pic>
    <xdr:clientData/>
  </xdr:oneCellAnchor>
</xdr:wsDr>
</file>

<file path=xl/drawings/drawing105.xml><?xml version="1.0" encoding="utf-8"?>
<xdr:wsDr xmlns:xdr="http://schemas.openxmlformats.org/drawingml/2006/spreadsheetDrawing" xmlns:a="http://schemas.openxmlformats.org/drawingml/2006/main">
  <xdr:oneCellAnchor>
    <xdr:from>
      <xdr:col>0</xdr:col>
      <xdr:colOff>0</xdr:colOff>
      <xdr:row>0</xdr:row>
      <xdr:rowOff>0</xdr:rowOff>
    </xdr:from>
    <xdr:ext cx="13429161" cy="1678781"/>
    <xdr:pic>
      <xdr:nvPicPr>
        <xdr:cNvPr id="2" name="Picture 1">
          <a:extLst>
            <a:ext uri="{FF2B5EF4-FFF2-40B4-BE49-F238E27FC236}">
              <a16:creationId xmlns:a16="http://schemas.microsoft.com/office/drawing/2014/main" id="{D1D8A60B-7164-4AE6-8637-AD76408A99A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429161" cy="1678781"/>
        </a:xfrm>
        <a:prstGeom prst="rect">
          <a:avLst/>
        </a:prstGeom>
      </xdr:spPr>
    </xdr:pic>
    <xdr:clientData/>
  </xdr:oneCellAnchor>
  <xdr:oneCellAnchor>
    <xdr:from>
      <xdr:col>0</xdr:col>
      <xdr:colOff>0</xdr:colOff>
      <xdr:row>30</xdr:row>
      <xdr:rowOff>42114</xdr:rowOff>
    </xdr:from>
    <xdr:ext cx="13084968" cy="3504214"/>
    <xdr:pic>
      <xdr:nvPicPr>
        <xdr:cNvPr id="3" name="Picture 2">
          <a:extLst>
            <a:ext uri="{FF2B5EF4-FFF2-40B4-BE49-F238E27FC236}">
              <a16:creationId xmlns:a16="http://schemas.microsoft.com/office/drawing/2014/main" id="{82BF822E-C6A6-4AB1-ACB8-4E36E1C445B9}"/>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5757114"/>
          <a:ext cx="13084968" cy="3504214"/>
        </a:xfrm>
        <a:prstGeom prst="rect">
          <a:avLst/>
        </a:prstGeom>
      </xdr:spPr>
    </xdr:pic>
    <xdr:clientData/>
  </xdr:oneCellAnchor>
</xdr:wsDr>
</file>

<file path=xl/drawings/drawing106.xml><?xml version="1.0" encoding="utf-8"?>
<xdr:wsDr xmlns:xdr="http://schemas.openxmlformats.org/drawingml/2006/spreadsheetDrawing" xmlns:a="http://schemas.openxmlformats.org/drawingml/2006/main">
  <xdr:oneCellAnchor>
    <xdr:from>
      <xdr:col>0</xdr:col>
      <xdr:colOff>0</xdr:colOff>
      <xdr:row>0</xdr:row>
      <xdr:rowOff>0</xdr:rowOff>
    </xdr:from>
    <xdr:ext cx="12964409" cy="2378869"/>
    <xdr:pic>
      <xdr:nvPicPr>
        <xdr:cNvPr id="2" name="Picture 1">
          <a:extLst>
            <a:ext uri="{FF2B5EF4-FFF2-40B4-BE49-F238E27FC236}">
              <a16:creationId xmlns:a16="http://schemas.microsoft.com/office/drawing/2014/main" id="{9B714AB2-9E0A-4F3F-B026-82839ECA677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2964409" cy="2378869"/>
        </a:xfrm>
        <a:prstGeom prst="rect">
          <a:avLst/>
        </a:prstGeom>
      </xdr:spPr>
    </xdr:pic>
    <xdr:clientData/>
  </xdr:oneCellAnchor>
  <xdr:oneCellAnchor>
    <xdr:from>
      <xdr:col>0</xdr:col>
      <xdr:colOff>0</xdr:colOff>
      <xdr:row>31</xdr:row>
      <xdr:rowOff>59531</xdr:rowOff>
    </xdr:from>
    <xdr:ext cx="12714989" cy="3009799"/>
    <xdr:pic>
      <xdr:nvPicPr>
        <xdr:cNvPr id="3" name="Picture 2">
          <a:extLst>
            <a:ext uri="{FF2B5EF4-FFF2-40B4-BE49-F238E27FC236}">
              <a16:creationId xmlns:a16="http://schemas.microsoft.com/office/drawing/2014/main" id="{A41DDA24-92A2-44D4-A268-4D7F6CCA8C4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5965031"/>
          <a:ext cx="12714989" cy="3009799"/>
        </a:xfrm>
        <a:prstGeom prst="rect">
          <a:avLst/>
        </a:prstGeom>
      </xdr:spPr>
    </xdr:pic>
    <xdr:clientData/>
  </xdr:oneCellAnchor>
</xdr:wsDr>
</file>

<file path=xl/drawings/drawing107.xml><?xml version="1.0" encoding="utf-8"?>
<xdr:wsDr xmlns:xdr="http://schemas.openxmlformats.org/drawingml/2006/spreadsheetDrawing" xmlns:a="http://schemas.openxmlformats.org/drawingml/2006/main">
  <xdr:oneCellAnchor>
    <xdr:from>
      <xdr:col>0</xdr:col>
      <xdr:colOff>440530</xdr:colOff>
      <xdr:row>0</xdr:row>
      <xdr:rowOff>16192</xdr:rowOff>
    </xdr:from>
    <xdr:ext cx="12742478" cy="1334416"/>
    <xdr:pic>
      <xdr:nvPicPr>
        <xdr:cNvPr id="2" name="Picture 1">
          <a:extLst>
            <a:ext uri="{FF2B5EF4-FFF2-40B4-BE49-F238E27FC236}">
              <a16:creationId xmlns:a16="http://schemas.microsoft.com/office/drawing/2014/main" id="{D82E2CB7-6C2A-4938-95C6-5327F894E7E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40530" y="16192"/>
          <a:ext cx="12742478" cy="1334416"/>
        </a:xfrm>
        <a:prstGeom prst="rect">
          <a:avLst/>
        </a:prstGeom>
      </xdr:spPr>
    </xdr:pic>
    <xdr:clientData/>
  </xdr:oneCellAnchor>
  <xdr:oneCellAnchor>
    <xdr:from>
      <xdr:col>0</xdr:col>
      <xdr:colOff>321468</xdr:colOff>
      <xdr:row>24</xdr:row>
      <xdr:rowOff>170973</xdr:rowOff>
    </xdr:from>
    <xdr:ext cx="12748590" cy="4329590"/>
    <xdr:pic>
      <xdr:nvPicPr>
        <xdr:cNvPr id="3" name="Picture 2">
          <a:extLst>
            <a:ext uri="{FF2B5EF4-FFF2-40B4-BE49-F238E27FC236}">
              <a16:creationId xmlns:a16="http://schemas.microsoft.com/office/drawing/2014/main" id="{E4D6C6E7-D4DC-4CD5-99B9-60D9F7D1ADD9}"/>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21468" y="4742973"/>
          <a:ext cx="12748590" cy="4329590"/>
        </a:xfrm>
        <a:prstGeom prst="rect">
          <a:avLst/>
        </a:prstGeom>
      </xdr:spPr>
    </xdr:pic>
    <xdr:clientData/>
  </xdr:oneCellAnchor>
</xdr:wsDr>
</file>

<file path=xl/drawings/drawing108.xml><?xml version="1.0" encoding="utf-8"?>
<xdr:wsDr xmlns:xdr="http://schemas.openxmlformats.org/drawingml/2006/spreadsheetDrawing" xmlns:a="http://schemas.openxmlformats.org/drawingml/2006/main">
  <xdr:oneCellAnchor>
    <xdr:from>
      <xdr:col>0</xdr:col>
      <xdr:colOff>288129</xdr:colOff>
      <xdr:row>0</xdr:row>
      <xdr:rowOff>0</xdr:rowOff>
    </xdr:from>
    <xdr:ext cx="12753705" cy="2914362"/>
    <xdr:pic>
      <xdr:nvPicPr>
        <xdr:cNvPr id="2" name="Picture 1">
          <a:extLst>
            <a:ext uri="{FF2B5EF4-FFF2-40B4-BE49-F238E27FC236}">
              <a16:creationId xmlns:a16="http://schemas.microsoft.com/office/drawing/2014/main" id="{7CE00BA4-3E0D-433F-A522-866AADEF3ED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88129" y="0"/>
          <a:ext cx="12753705" cy="2914362"/>
        </a:xfrm>
        <a:prstGeom prst="rect">
          <a:avLst/>
        </a:prstGeom>
      </xdr:spPr>
    </xdr:pic>
    <xdr:clientData/>
  </xdr:oneCellAnchor>
  <xdr:oneCellAnchor>
    <xdr:from>
      <xdr:col>0</xdr:col>
      <xdr:colOff>416719</xdr:colOff>
      <xdr:row>27</xdr:row>
      <xdr:rowOff>176028</xdr:rowOff>
    </xdr:from>
    <xdr:ext cx="12679748" cy="4044314"/>
    <xdr:pic>
      <xdr:nvPicPr>
        <xdr:cNvPr id="3" name="Picture 2">
          <a:extLst>
            <a:ext uri="{FF2B5EF4-FFF2-40B4-BE49-F238E27FC236}">
              <a16:creationId xmlns:a16="http://schemas.microsoft.com/office/drawing/2014/main" id="{4F94E55B-339B-4051-9A1C-ED53AC67D7B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16719" y="4979349"/>
          <a:ext cx="12679748" cy="4044314"/>
        </a:xfrm>
        <a:prstGeom prst="rect">
          <a:avLst/>
        </a:prstGeom>
      </xdr:spPr>
    </xdr:pic>
    <xdr:clientData/>
  </xdr:oneCellAnchor>
</xdr:wsDr>
</file>

<file path=xl/drawings/drawing109.xml><?xml version="1.0" encoding="utf-8"?>
<xdr:wsDr xmlns:xdr="http://schemas.openxmlformats.org/drawingml/2006/spreadsheetDrawing" xmlns:a="http://schemas.openxmlformats.org/drawingml/2006/main">
  <xdr:oneCellAnchor>
    <xdr:from>
      <xdr:col>0</xdr:col>
      <xdr:colOff>0</xdr:colOff>
      <xdr:row>0</xdr:row>
      <xdr:rowOff>0</xdr:rowOff>
    </xdr:from>
    <xdr:ext cx="14400000" cy="9751922"/>
    <xdr:pic>
      <xdr:nvPicPr>
        <xdr:cNvPr id="2" name="Picture 1">
          <a:extLst>
            <a:ext uri="{FF2B5EF4-FFF2-40B4-BE49-F238E27FC236}">
              <a16:creationId xmlns:a16="http://schemas.microsoft.com/office/drawing/2014/main" id="{198F1D70-F6C7-428A-B7FF-5645EA736A8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9751922"/>
        </a:xfrm>
        <a:prstGeom prst="rect">
          <a:avLst/>
        </a:prstGeom>
      </xdr:spPr>
    </xdr:pic>
    <xdr:clientData/>
  </xdr:oneCellAnchor>
</xdr:wsDr>
</file>

<file path=xl/drawings/drawing110.xml><?xml version="1.0" encoding="utf-8"?>
<xdr:wsDr xmlns:xdr="http://schemas.openxmlformats.org/drawingml/2006/spreadsheetDrawing" xmlns:a="http://schemas.openxmlformats.org/drawingml/2006/main">
  <xdr:oneCellAnchor>
    <xdr:from>
      <xdr:col>0</xdr:col>
      <xdr:colOff>391001</xdr:colOff>
      <xdr:row>0</xdr:row>
      <xdr:rowOff>0</xdr:rowOff>
    </xdr:from>
    <xdr:ext cx="12781325" cy="1578943"/>
    <xdr:pic>
      <xdr:nvPicPr>
        <xdr:cNvPr id="2" name="Picture 1">
          <a:extLst>
            <a:ext uri="{FF2B5EF4-FFF2-40B4-BE49-F238E27FC236}">
              <a16:creationId xmlns:a16="http://schemas.microsoft.com/office/drawing/2014/main" id="{10C92254-8602-4F9E-8F19-A226BD5923B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91001" y="0"/>
          <a:ext cx="12781325" cy="1578943"/>
        </a:xfrm>
        <a:prstGeom prst="rect">
          <a:avLst/>
        </a:prstGeom>
      </xdr:spPr>
    </xdr:pic>
    <xdr:clientData/>
  </xdr:oneCellAnchor>
  <xdr:oneCellAnchor>
    <xdr:from>
      <xdr:col>0</xdr:col>
      <xdr:colOff>470533</xdr:colOff>
      <xdr:row>19</xdr:row>
      <xdr:rowOff>63340</xdr:rowOff>
    </xdr:from>
    <xdr:ext cx="11906043" cy="5332095"/>
    <xdr:pic>
      <xdr:nvPicPr>
        <xdr:cNvPr id="3" name="Picture 2">
          <a:extLst>
            <a:ext uri="{FF2B5EF4-FFF2-40B4-BE49-F238E27FC236}">
              <a16:creationId xmlns:a16="http://schemas.microsoft.com/office/drawing/2014/main" id="{DA0A920E-BD72-439A-82AE-E5523441C5D5}"/>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70533" y="3682840"/>
          <a:ext cx="11906043" cy="5332095"/>
        </a:xfrm>
        <a:prstGeom prst="rect">
          <a:avLst/>
        </a:prstGeom>
      </xdr:spPr>
    </xdr:pic>
    <xdr:clientData/>
  </xdr:oneCellAnchor>
</xdr:wsDr>
</file>

<file path=xl/drawings/drawing111.xml><?xml version="1.0" encoding="utf-8"?>
<xdr:wsDr xmlns:xdr="http://schemas.openxmlformats.org/drawingml/2006/spreadsheetDrawing" xmlns:a="http://schemas.openxmlformats.org/drawingml/2006/main">
  <xdr:oneCellAnchor>
    <xdr:from>
      <xdr:col>0</xdr:col>
      <xdr:colOff>521969</xdr:colOff>
      <xdr:row>0</xdr:row>
      <xdr:rowOff>0</xdr:rowOff>
    </xdr:from>
    <xdr:ext cx="12452329" cy="3534047"/>
    <xdr:pic>
      <xdr:nvPicPr>
        <xdr:cNvPr id="2" name="Picture 1">
          <a:extLst>
            <a:ext uri="{FF2B5EF4-FFF2-40B4-BE49-F238E27FC236}">
              <a16:creationId xmlns:a16="http://schemas.microsoft.com/office/drawing/2014/main" id="{B70624DB-0C3A-4E7A-845D-BC069790C23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21969" y="0"/>
          <a:ext cx="12452329" cy="3534047"/>
        </a:xfrm>
        <a:prstGeom prst="rect">
          <a:avLst/>
        </a:prstGeom>
      </xdr:spPr>
    </xdr:pic>
    <xdr:clientData/>
  </xdr:oneCellAnchor>
  <xdr:twoCellAnchor editAs="oneCell">
    <xdr:from>
      <xdr:col>1</xdr:col>
      <xdr:colOff>0</xdr:colOff>
      <xdr:row>28</xdr:row>
      <xdr:rowOff>0</xdr:rowOff>
    </xdr:from>
    <xdr:to>
      <xdr:col>7</xdr:col>
      <xdr:colOff>226172</xdr:colOff>
      <xdr:row>44</xdr:row>
      <xdr:rowOff>181426</xdr:rowOff>
    </xdr:to>
    <xdr:pic>
      <xdr:nvPicPr>
        <xdr:cNvPr id="5" name="Picture 4">
          <a:extLst>
            <a:ext uri="{FF2B5EF4-FFF2-40B4-BE49-F238E27FC236}">
              <a16:creationId xmlns:a16="http://schemas.microsoft.com/office/drawing/2014/main" id="{FDFF0DCC-F54B-684F-AF6F-30BEAC52AB88}"/>
            </a:ext>
          </a:extLst>
        </xdr:cNvPr>
        <xdr:cNvPicPr>
          <a:picLocks noChangeAspect="1"/>
        </xdr:cNvPicPr>
      </xdr:nvPicPr>
      <xdr:blipFill>
        <a:blip xmlns:r="http://schemas.openxmlformats.org/officeDocument/2006/relationships" r:embed="rId2"/>
        <a:stretch>
          <a:fillRect/>
        </a:stretch>
      </xdr:blipFill>
      <xdr:spPr>
        <a:xfrm>
          <a:off x="612321" y="5578929"/>
          <a:ext cx="11860280" cy="3229426"/>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xdr:oneCellAnchor>
    <xdr:from>
      <xdr:col>0</xdr:col>
      <xdr:colOff>515779</xdr:colOff>
      <xdr:row>0</xdr:row>
      <xdr:rowOff>35718</xdr:rowOff>
    </xdr:from>
    <xdr:ext cx="13227664" cy="857727"/>
    <xdr:pic>
      <xdr:nvPicPr>
        <xdr:cNvPr id="2" name="Picture 1">
          <a:extLst>
            <a:ext uri="{FF2B5EF4-FFF2-40B4-BE49-F238E27FC236}">
              <a16:creationId xmlns:a16="http://schemas.microsoft.com/office/drawing/2014/main" id="{D526336D-CA4F-4F0E-BE3D-7CCB634544F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15779" y="35718"/>
          <a:ext cx="13227664" cy="857727"/>
        </a:xfrm>
        <a:prstGeom prst="rect">
          <a:avLst/>
        </a:prstGeom>
      </xdr:spPr>
    </xdr:pic>
    <xdr:clientData/>
  </xdr:oneCellAnchor>
  <xdr:oneCellAnchor>
    <xdr:from>
      <xdr:col>1</xdr:col>
      <xdr:colOff>3332</xdr:colOff>
      <xdr:row>3</xdr:row>
      <xdr:rowOff>154780</xdr:rowOff>
    </xdr:from>
    <xdr:ext cx="7491454" cy="1960245"/>
    <xdr:pic>
      <xdr:nvPicPr>
        <xdr:cNvPr id="3" name="Picture 2">
          <a:extLst>
            <a:ext uri="{FF2B5EF4-FFF2-40B4-BE49-F238E27FC236}">
              <a16:creationId xmlns:a16="http://schemas.microsoft.com/office/drawing/2014/main" id="{C33554D1-AA1A-41C0-AB23-64E84F5CE9E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12932" y="726280"/>
          <a:ext cx="7491454" cy="1960245"/>
        </a:xfrm>
        <a:prstGeom prst="rect">
          <a:avLst/>
        </a:prstGeom>
      </xdr:spPr>
    </xdr:pic>
    <xdr:clientData/>
  </xdr:oneCellAnchor>
  <xdr:oneCellAnchor>
    <xdr:from>
      <xdr:col>0</xdr:col>
      <xdr:colOff>577689</xdr:colOff>
      <xdr:row>45</xdr:row>
      <xdr:rowOff>22382</xdr:rowOff>
    </xdr:from>
    <xdr:ext cx="13360719" cy="892005"/>
    <xdr:pic>
      <xdr:nvPicPr>
        <xdr:cNvPr id="4" name="Picture 3">
          <a:extLst>
            <a:ext uri="{FF2B5EF4-FFF2-40B4-BE49-F238E27FC236}">
              <a16:creationId xmlns:a16="http://schemas.microsoft.com/office/drawing/2014/main" id="{0C97DBE7-2F0C-4D9E-B43D-0CC5D4C3E6F9}"/>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77689" y="8594882"/>
          <a:ext cx="13360719" cy="892005"/>
        </a:xfrm>
        <a:prstGeom prst="rect">
          <a:avLst/>
        </a:prstGeom>
      </xdr:spPr>
    </xdr:pic>
    <xdr:clientData/>
  </xdr:oneCellAnchor>
  <xdr:oneCellAnchor>
    <xdr:from>
      <xdr:col>9</xdr:col>
      <xdr:colOff>20002</xdr:colOff>
      <xdr:row>8</xdr:row>
      <xdr:rowOff>142874</xdr:rowOff>
    </xdr:from>
    <xdr:ext cx="4935036" cy="7451407"/>
    <xdr:pic>
      <xdr:nvPicPr>
        <xdr:cNvPr id="5" name="Picture 4">
          <a:extLst>
            <a:ext uri="{FF2B5EF4-FFF2-40B4-BE49-F238E27FC236}">
              <a16:creationId xmlns:a16="http://schemas.microsoft.com/office/drawing/2014/main" id="{C1D0A70B-F0A0-4136-A2FC-44639F6CC06E}"/>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506402" y="1666874"/>
          <a:ext cx="4935036" cy="7451407"/>
        </a:xfrm>
        <a:prstGeom prst="rect">
          <a:avLst/>
        </a:prstGeom>
      </xdr:spPr>
    </xdr:pic>
    <xdr:clientData/>
  </xdr:oneCellAnchor>
  <xdr:oneCellAnchor>
    <xdr:from>
      <xdr:col>0</xdr:col>
      <xdr:colOff>517684</xdr:colOff>
      <xdr:row>21</xdr:row>
      <xdr:rowOff>41434</xdr:rowOff>
    </xdr:from>
    <xdr:ext cx="8276066" cy="912972"/>
    <xdr:pic>
      <xdr:nvPicPr>
        <xdr:cNvPr id="6" name="Picture 5">
          <a:extLst>
            <a:ext uri="{FF2B5EF4-FFF2-40B4-BE49-F238E27FC236}">
              <a16:creationId xmlns:a16="http://schemas.microsoft.com/office/drawing/2014/main" id="{24DAC37A-4945-4376-943C-20D33725796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517684" y="4041934"/>
          <a:ext cx="8276066" cy="912972"/>
        </a:xfrm>
        <a:prstGeom prst="rect">
          <a:avLst/>
        </a:prstGeom>
      </xdr:spPr>
    </xdr:pic>
    <xdr:clientData/>
  </xdr:oneCellAnchor>
</xdr:wsDr>
</file>

<file path=xl/drawings/drawing113.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20</xdr:col>
      <xdr:colOff>292856</xdr:colOff>
      <xdr:row>46</xdr:row>
      <xdr:rowOff>115539</xdr:rowOff>
    </xdr:to>
    <xdr:pic>
      <xdr:nvPicPr>
        <xdr:cNvPr id="3" name="Picture 2">
          <a:extLst>
            <a:ext uri="{FF2B5EF4-FFF2-40B4-BE49-F238E27FC236}">
              <a16:creationId xmlns:a16="http://schemas.microsoft.com/office/drawing/2014/main" id="{D68D0861-5555-5CC7-AC6B-941B65C048EA}"/>
            </a:ext>
          </a:extLst>
        </xdr:cNvPr>
        <xdr:cNvPicPr>
          <a:picLocks noChangeAspect="1"/>
        </xdr:cNvPicPr>
      </xdr:nvPicPr>
      <xdr:blipFill>
        <a:blip xmlns:r="http://schemas.openxmlformats.org/officeDocument/2006/relationships" r:embed="rId1"/>
        <a:stretch>
          <a:fillRect/>
        </a:stretch>
      </xdr:blipFill>
      <xdr:spPr>
        <a:xfrm>
          <a:off x="612321" y="0"/>
          <a:ext cx="11926964" cy="8878539"/>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xdr:oneCellAnchor>
    <xdr:from>
      <xdr:col>0</xdr:col>
      <xdr:colOff>0</xdr:colOff>
      <xdr:row>0</xdr:row>
      <xdr:rowOff>0</xdr:rowOff>
    </xdr:from>
    <xdr:ext cx="14400000" cy="9680139"/>
    <xdr:pic>
      <xdr:nvPicPr>
        <xdr:cNvPr id="2" name="Picture 1">
          <a:extLst>
            <a:ext uri="{FF2B5EF4-FFF2-40B4-BE49-F238E27FC236}">
              <a16:creationId xmlns:a16="http://schemas.microsoft.com/office/drawing/2014/main" id="{DA2AB3C2-8FA9-4D6F-A4A1-AAE7EC6C348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4400000" cy="9680139"/>
        </a:xfrm>
        <a:prstGeom prst="rect">
          <a:avLst/>
        </a:prstGeom>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3.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4.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5.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6.bin"/></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7.bin"/></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8.bin"/></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4.xml.rels><?xml version="1.0" encoding="UTF-8" standalone="yes"?>
<Relationships xmlns="http://schemas.openxmlformats.org/package/2006/relationships"><Relationship Id="rId2" Type="http://schemas.openxmlformats.org/officeDocument/2006/relationships/drawing" Target="../drawings/drawing114.xml"/><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9BDDD4-567F-43A2-A9A0-8A33C8DDEDBC}">
  <sheetPr codeName="Sheet1">
    <tabColor theme="9"/>
  </sheetPr>
  <dimension ref="Y15:Y27"/>
  <sheetViews>
    <sheetView showGridLines="0" zoomScale="70" zoomScaleNormal="70" workbookViewId="0">
      <selection activeCell="Z12" sqref="Z12"/>
    </sheetView>
  </sheetViews>
  <sheetFormatPr defaultRowHeight="14.5" x14ac:dyDescent="0.35"/>
  <sheetData>
    <row r="15" spans="25:25" x14ac:dyDescent="0.35">
      <c r="Y15" s="18"/>
    </row>
    <row r="27" spans="25:25" x14ac:dyDescent="0.35">
      <c r="Y27" s="18"/>
    </row>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6DD9D0-D867-4CE5-8B85-18A4CAE02308}">
  <sheetPr codeName="Sheet2">
    <tabColor theme="9"/>
  </sheetPr>
  <dimension ref="A1"/>
  <sheetViews>
    <sheetView showGridLines="0" zoomScale="70" zoomScaleNormal="70" workbookViewId="0">
      <selection sqref="A1:XFD1048576"/>
    </sheetView>
  </sheetViews>
  <sheetFormatPr defaultRowHeight="14.5" x14ac:dyDescent="0.35"/>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DC5E59-9DA1-4A8C-8481-DC0D5063F56D}">
  <sheetPr codeName="Sheet3">
    <tabColor theme="9"/>
  </sheetPr>
  <dimension ref="A1"/>
  <sheetViews>
    <sheetView showGridLines="0" zoomScale="70" zoomScaleNormal="70" workbookViewId="0">
      <selection activeCell="AH25" sqref="AH25"/>
    </sheetView>
  </sheetViews>
  <sheetFormatPr defaultRowHeight="14.5" x14ac:dyDescent="0.35"/>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C007B8-F0E9-4246-928B-8527EC440E7B}">
  <sheetPr codeName="Sheet4">
    <tabColor theme="9"/>
  </sheetPr>
  <dimension ref="A1"/>
  <sheetViews>
    <sheetView showGridLines="0" zoomScale="70" zoomScaleNormal="70" workbookViewId="0">
      <selection activeCell="Z25" sqref="Z25"/>
    </sheetView>
  </sheetViews>
  <sheetFormatPr defaultRowHeight="14.5" x14ac:dyDescent="0.35"/>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501864-E7F8-4F5E-A479-162D22A25EF2}">
  <sheetPr codeName="Sheet5">
    <tabColor theme="9"/>
  </sheetPr>
  <dimension ref="A1"/>
  <sheetViews>
    <sheetView showGridLines="0" zoomScale="70" zoomScaleNormal="70" workbookViewId="0"/>
  </sheetViews>
  <sheetFormatPr defaultRowHeight="14.5" x14ac:dyDescent="0.35"/>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58089D-A9F8-442C-A227-1B52CAE57FC8}">
  <sheetPr codeName="Sheet6">
    <tabColor theme="9"/>
  </sheetPr>
  <dimension ref="A1"/>
  <sheetViews>
    <sheetView showGridLines="0" zoomScale="70" zoomScaleNormal="70" workbookViewId="0">
      <selection activeCell="AC34" sqref="AC34"/>
    </sheetView>
  </sheetViews>
  <sheetFormatPr defaultRowHeight="14.5" x14ac:dyDescent="0.35"/>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F18E8F-7687-4310-ABE3-67E553BA5AE8}">
  <sheetPr codeName="Sheet7">
    <tabColor theme="9"/>
  </sheetPr>
  <dimension ref="A1"/>
  <sheetViews>
    <sheetView showGridLines="0" zoomScale="70" zoomScaleNormal="70" workbookViewId="0">
      <selection activeCell="AE21" sqref="AE21"/>
    </sheetView>
  </sheetViews>
  <sheetFormatPr defaultRowHeight="14.5" x14ac:dyDescent="0.35"/>
  <sheetData/>
  <pageMargins left="0.7" right="0.7" top="0.75" bottom="0.75" header="0.3" footer="0.3"/>
  <pageSetup orientation="portrait" horizontalDpi="4294967295" verticalDpi="4294967295"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C5F46E-F61A-4220-B2B2-7B8075A966A3}">
  <sheetPr codeName="Sheet8">
    <tabColor theme="9"/>
  </sheetPr>
  <dimension ref="A1"/>
  <sheetViews>
    <sheetView showGridLines="0" zoomScale="70" zoomScaleNormal="70" workbookViewId="0">
      <selection activeCell="AD22" sqref="AD22"/>
    </sheetView>
  </sheetViews>
  <sheetFormatPr defaultRowHeight="14.5" x14ac:dyDescent="0.35"/>
  <sheetData/>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E1B4E4-06EE-4336-B676-F4F552F46B61}">
  <sheetPr codeName="Sheet9">
    <tabColor theme="9"/>
  </sheetPr>
  <dimension ref="A1"/>
  <sheetViews>
    <sheetView showGridLines="0" zoomScale="70" zoomScaleNormal="70" workbookViewId="0">
      <selection activeCell="AA20" sqref="AA20"/>
    </sheetView>
  </sheetViews>
  <sheetFormatPr defaultRowHeight="14.5" x14ac:dyDescent="0.35"/>
  <sheetData/>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BB2E3C-AE5E-4239-80DD-DC46515ED7B7}">
  <sheetPr codeName="Sheet10">
    <tabColor theme="9"/>
  </sheetPr>
  <dimension ref="A1"/>
  <sheetViews>
    <sheetView showGridLines="0" zoomScale="70" zoomScaleNormal="70" workbookViewId="0">
      <selection activeCell="AD14" sqref="AD14"/>
    </sheetView>
  </sheetViews>
  <sheetFormatPr defaultRowHeight="14.5" x14ac:dyDescent="0.35"/>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C093A1-6988-4C11-82D5-EAE39968177D}">
  <sheetPr codeName="Sheet11">
    <tabColor theme="9"/>
  </sheetPr>
  <dimension ref="A1"/>
  <sheetViews>
    <sheetView showGridLines="0" zoomScale="70" zoomScaleNormal="70" workbookViewId="0">
      <selection activeCell="AC34" sqref="AC34"/>
    </sheetView>
  </sheetViews>
  <sheetFormatPr defaultRowHeight="14.5" x14ac:dyDescent="0.35"/>
  <sheetData/>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2B1402-AF72-46E4-8CA2-57A820A66C63}">
  <sheetPr codeName="Sheet12">
    <tabColor theme="9"/>
  </sheetPr>
  <dimension ref="A1"/>
  <sheetViews>
    <sheetView showGridLines="0" zoomScale="70" zoomScaleNormal="70" workbookViewId="0">
      <selection activeCell="AE22" sqref="AE22"/>
    </sheetView>
  </sheetViews>
  <sheetFormatPr defaultRowHeight="14.5" x14ac:dyDescent="0.35"/>
  <sheetData/>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926B48-7F22-411D-B249-C3DEF7A22DB3}">
  <sheetPr codeName="Sheet13">
    <tabColor theme="9"/>
  </sheetPr>
  <dimension ref="A1"/>
  <sheetViews>
    <sheetView showGridLines="0" zoomScale="70" zoomScaleNormal="70" workbookViewId="0">
      <selection activeCell="AC34" sqref="AC34"/>
    </sheetView>
  </sheetViews>
  <sheetFormatPr defaultRowHeight="14.5" x14ac:dyDescent="0.35"/>
  <sheetData/>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4F92E7-CBC5-433B-AC5A-C5BE37A1E48E}">
  <sheetPr codeName="Sheet14">
    <tabColor theme="9"/>
  </sheetPr>
  <dimension ref="A1"/>
  <sheetViews>
    <sheetView showGridLines="0" zoomScale="70" zoomScaleNormal="70" workbookViewId="0"/>
  </sheetViews>
  <sheetFormatPr defaultRowHeight="14.5" x14ac:dyDescent="0.35"/>
  <sheetData/>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A19930-DD42-4F32-B0C3-F4A3354E6C97}">
  <sheetPr codeName="Sheet15">
    <tabColor theme="9"/>
  </sheetPr>
  <dimension ref="A1"/>
  <sheetViews>
    <sheetView showGridLines="0" zoomScale="70" zoomScaleNormal="70" workbookViewId="0">
      <selection activeCell="AC34" sqref="AC34"/>
    </sheetView>
  </sheetViews>
  <sheetFormatPr defaultRowHeight="14.5" x14ac:dyDescent="0.35"/>
  <sheetData/>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E81F0F-0A77-4089-889B-D4C491B0CB38}">
  <sheetPr codeName="Sheet16">
    <tabColor theme="9"/>
  </sheetPr>
  <dimension ref="A1"/>
  <sheetViews>
    <sheetView showGridLines="0" zoomScale="70" zoomScaleNormal="70" workbookViewId="0">
      <selection activeCell="Z23" sqref="Z23"/>
    </sheetView>
  </sheetViews>
  <sheetFormatPr defaultRowHeight="14.5" x14ac:dyDescent="0.35"/>
  <sheetData/>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81265E-7D0C-496A-BFCD-A369D57F5FF2}">
  <sheetPr codeName="Sheet17">
    <tabColor theme="9"/>
  </sheetPr>
  <dimension ref="B10:H41"/>
  <sheetViews>
    <sheetView showGridLines="0" zoomScale="70" zoomScaleNormal="70" workbookViewId="0">
      <selection activeCell="M22" sqref="M22"/>
    </sheetView>
  </sheetViews>
  <sheetFormatPr defaultRowHeight="14.5" x14ac:dyDescent="0.35"/>
  <cols>
    <col min="2" max="2" width="45.7265625" customWidth="1"/>
    <col min="3" max="3" width="54.81640625" customWidth="1"/>
    <col min="4" max="4" width="19.54296875" customWidth="1"/>
    <col min="5" max="5" width="22" customWidth="1"/>
    <col min="6" max="6" width="20.1796875" customWidth="1"/>
    <col min="7" max="7" width="18" customWidth="1"/>
    <col min="8" max="8" width="18.26953125" customWidth="1"/>
  </cols>
  <sheetData>
    <row r="10" spans="2:8" x14ac:dyDescent="0.35">
      <c r="B10" s="19"/>
      <c r="C10" s="19"/>
      <c r="D10" s="20"/>
      <c r="E10" s="20"/>
      <c r="F10" s="19"/>
      <c r="G10" s="19"/>
      <c r="H10" s="19"/>
    </row>
    <row r="11" spans="2:8" ht="15" thickBot="1" x14ac:dyDescent="0.4">
      <c r="B11" s="19"/>
      <c r="C11" s="19"/>
      <c r="D11" s="537" t="s">
        <v>670</v>
      </c>
      <c r="E11" s="537"/>
      <c r="F11" s="19"/>
      <c r="G11" s="19"/>
      <c r="H11" s="19"/>
    </row>
    <row r="12" spans="2:8" x14ac:dyDescent="0.35">
      <c r="B12" s="19"/>
      <c r="C12" s="19"/>
      <c r="D12" s="24" t="s">
        <v>618</v>
      </c>
      <c r="E12" s="24" t="s">
        <v>619</v>
      </c>
      <c r="F12" s="28">
        <v>2024</v>
      </c>
      <c r="G12" s="24" t="s">
        <v>620</v>
      </c>
      <c r="H12" s="24">
        <v>2023</v>
      </c>
    </row>
    <row r="13" spans="2:8" ht="16.5" x14ac:dyDescent="0.35">
      <c r="B13" s="30" t="s">
        <v>616</v>
      </c>
      <c r="C13" s="30" t="s">
        <v>617</v>
      </c>
      <c r="D13" s="31" t="s">
        <v>671</v>
      </c>
      <c r="E13" s="31" t="s">
        <v>674</v>
      </c>
      <c r="F13" s="32" t="s">
        <v>82</v>
      </c>
      <c r="G13" s="31" t="s">
        <v>621</v>
      </c>
      <c r="H13" s="31" t="s">
        <v>82</v>
      </c>
    </row>
    <row r="14" spans="2:8" ht="16.5" x14ac:dyDescent="0.35">
      <c r="B14" s="20" t="s">
        <v>672</v>
      </c>
      <c r="C14" s="20" t="s">
        <v>622</v>
      </c>
      <c r="D14" s="343">
        <v>50977</v>
      </c>
      <c r="E14" s="343">
        <v>481222</v>
      </c>
      <c r="F14" s="29">
        <f>SUM(D14:E14)</f>
        <v>532199</v>
      </c>
      <c r="G14" s="25">
        <v>6.1999999999999998E-3</v>
      </c>
      <c r="H14" s="21">
        <v>436879</v>
      </c>
    </row>
    <row r="15" spans="2:8" x14ac:dyDescent="0.35">
      <c r="B15" s="20" t="s">
        <v>624</v>
      </c>
      <c r="C15" s="20" t="s">
        <v>623</v>
      </c>
      <c r="D15" s="343">
        <v>5650</v>
      </c>
      <c r="E15" s="343">
        <v>0</v>
      </c>
      <c r="F15" s="29">
        <f t="shared" ref="F15:F17" si="0">SUM(D15:E15)</f>
        <v>5650</v>
      </c>
      <c r="G15" s="324">
        <v>6.9999999999999994E-5</v>
      </c>
      <c r="H15" s="21">
        <v>5650</v>
      </c>
    </row>
    <row r="16" spans="2:8" x14ac:dyDescent="0.35">
      <c r="B16" s="20" t="s">
        <v>625</v>
      </c>
      <c r="C16" s="20" t="s">
        <v>623</v>
      </c>
      <c r="D16" s="344">
        <v>2500</v>
      </c>
      <c r="E16" s="344">
        <v>0</v>
      </c>
      <c r="F16" s="29">
        <f t="shared" si="0"/>
        <v>2500</v>
      </c>
      <c r="G16" s="324">
        <v>3.0000000000000001E-5</v>
      </c>
      <c r="H16" s="22">
        <v>2500</v>
      </c>
    </row>
    <row r="17" spans="2:8" ht="16.5" x14ac:dyDescent="0.35">
      <c r="B17" s="33" t="s">
        <v>673</v>
      </c>
      <c r="C17" s="33" t="s">
        <v>622</v>
      </c>
      <c r="D17" s="345">
        <v>0</v>
      </c>
      <c r="E17" s="345">
        <v>114972</v>
      </c>
      <c r="F17" s="29">
        <f t="shared" si="0"/>
        <v>114972</v>
      </c>
      <c r="G17" s="35">
        <v>1.2999999999999999E-3</v>
      </c>
      <c r="H17" s="34"/>
    </row>
    <row r="18" spans="2:8" x14ac:dyDescent="0.35">
      <c r="B18" s="36" t="s">
        <v>276</v>
      </c>
      <c r="C18" s="36"/>
      <c r="D18" s="37">
        <f>SUM(D14:D17)</f>
        <v>59127</v>
      </c>
      <c r="E18" s="37">
        <f>SUM(E14:E17)</f>
        <v>596194</v>
      </c>
      <c r="F18" s="38">
        <f>SUM(D18:E18)</f>
        <v>655321</v>
      </c>
      <c r="G18" s="39"/>
      <c r="H18" s="37">
        <f>SUM(H14:H17)</f>
        <v>445029</v>
      </c>
    </row>
    <row r="19" spans="2:8" ht="15" thickBot="1" x14ac:dyDescent="0.4">
      <c r="B19" s="71" t="s">
        <v>669</v>
      </c>
      <c r="C19" s="71"/>
      <c r="D19" s="72">
        <v>25006</v>
      </c>
      <c r="E19" s="72">
        <v>48809</v>
      </c>
      <c r="F19" s="73">
        <f>SUM(D19:E19)</f>
        <v>73815</v>
      </c>
      <c r="G19" s="74">
        <v>1E-3</v>
      </c>
      <c r="H19" s="72">
        <v>75717</v>
      </c>
    </row>
    <row r="20" spans="2:8" x14ac:dyDescent="0.35">
      <c r="B20" s="19"/>
      <c r="C20" s="19"/>
      <c r="D20" s="19"/>
      <c r="E20" s="19"/>
      <c r="F20" s="19"/>
      <c r="G20" s="19"/>
      <c r="H20" s="19"/>
    </row>
    <row r="21" spans="2:8" x14ac:dyDescent="0.35">
      <c r="B21" s="19"/>
      <c r="C21" s="19"/>
      <c r="D21" s="19"/>
      <c r="E21" s="19"/>
      <c r="F21" s="19"/>
      <c r="G21" s="19"/>
      <c r="H21" s="19"/>
    </row>
    <row r="22" spans="2:8" x14ac:dyDescent="0.35">
      <c r="B22" s="19"/>
      <c r="C22" s="19"/>
      <c r="D22" s="19"/>
      <c r="E22" s="19"/>
      <c r="F22" s="19"/>
      <c r="G22" s="19"/>
      <c r="H22" s="19"/>
    </row>
    <row r="23" spans="2:8" x14ac:dyDescent="0.35">
      <c r="B23" s="19"/>
      <c r="C23" s="19"/>
      <c r="D23" s="19"/>
      <c r="E23" s="19"/>
      <c r="F23" s="19"/>
      <c r="G23" s="19"/>
      <c r="H23" s="19"/>
    </row>
    <row r="24" spans="2:8" x14ac:dyDescent="0.35">
      <c r="B24" s="19"/>
      <c r="C24" s="19"/>
      <c r="D24" s="19"/>
      <c r="E24" s="19"/>
      <c r="F24" s="19"/>
      <c r="G24" s="19"/>
      <c r="H24" s="19"/>
    </row>
    <row r="25" spans="2:8" x14ac:dyDescent="0.35">
      <c r="B25" s="19"/>
      <c r="C25" s="19"/>
      <c r="D25" s="19"/>
      <c r="E25" s="19"/>
      <c r="F25" s="19"/>
      <c r="G25" s="19"/>
      <c r="H25" s="19"/>
    </row>
    <row r="26" spans="2:8" x14ac:dyDescent="0.35">
      <c r="B26" s="19"/>
      <c r="C26" s="19"/>
      <c r="D26" s="19"/>
      <c r="E26" s="19"/>
      <c r="F26" s="19"/>
      <c r="G26" s="19"/>
      <c r="H26" s="19"/>
    </row>
    <row r="27" spans="2:8" x14ac:dyDescent="0.35">
      <c r="B27" s="19"/>
      <c r="C27" s="19"/>
      <c r="D27" s="19"/>
      <c r="E27" s="19"/>
      <c r="F27" s="19"/>
      <c r="G27" s="19"/>
      <c r="H27" s="19"/>
    </row>
    <row r="28" spans="2:8" x14ac:dyDescent="0.35">
      <c r="B28" s="19"/>
      <c r="C28" s="19"/>
      <c r="D28" s="19"/>
      <c r="E28" s="19"/>
      <c r="F28" s="19"/>
      <c r="G28" s="19"/>
      <c r="H28" s="19"/>
    </row>
    <row r="29" spans="2:8" x14ac:dyDescent="0.35">
      <c r="B29" s="20"/>
      <c r="C29" s="20"/>
      <c r="D29" s="20"/>
      <c r="E29" s="24" t="s">
        <v>629</v>
      </c>
      <c r="F29" s="24" t="s">
        <v>626</v>
      </c>
      <c r="G29" s="24" t="s">
        <v>629</v>
      </c>
      <c r="H29" s="24" t="s">
        <v>626</v>
      </c>
    </row>
    <row r="30" spans="2:8" x14ac:dyDescent="0.35">
      <c r="B30" s="20"/>
      <c r="C30" s="20"/>
      <c r="D30" s="20"/>
      <c r="E30" s="24" t="s">
        <v>632</v>
      </c>
      <c r="F30" s="24" t="s">
        <v>627</v>
      </c>
      <c r="G30" s="24" t="s">
        <v>630</v>
      </c>
      <c r="H30" s="24" t="s">
        <v>627</v>
      </c>
    </row>
    <row r="31" spans="2:8" ht="15" thickBot="1" x14ac:dyDescent="0.4">
      <c r="B31" s="77" t="s">
        <v>634</v>
      </c>
      <c r="C31" s="538" t="s">
        <v>635</v>
      </c>
      <c r="D31" s="538"/>
      <c r="E31" s="75" t="s">
        <v>633</v>
      </c>
      <c r="F31" s="75" t="s">
        <v>628</v>
      </c>
      <c r="G31" s="75" t="s">
        <v>631</v>
      </c>
      <c r="H31" s="75" t="s">
        <v>628</v>
      </c>
    </row>
    <row r="32" spans="2:8" x14ac:dyDescent="0.35">
      <c r="B32" s="20" t="s">
        <v>505</v>
      </c>
      <c r="C32" s="536" t="s">
        <v>636</v>
      </c>
      <c r="D32" s="536"/>
      <c r="E32" s="21">
        <v>148310</v>
      </c>
      <c r="F32" s="26">
        <v>13139840</v>
      </c>
      <c r="G32" s="21">
        <v>29922</v>
      </c>
      <c r="H32" s="346">
        <v>1834907</v>
      </c>
    </row>
    <row r="33" spans="2:8" x14ac:dyDescent="0.35">
      <c r="B33" s="20" t="s">
        <v>637</v>
      </c>
      <c r="C33" s="536" t="s">
        <v>638</v>
      </c>
      <c r="D33" s="536"/>
      <c r="E33" s="22">
        <v>60080</v>
      </c>
      <c r="F33" s="27">
        <v>5383768</v>
      </c>
      <c r="G33" s="22"/>
      <c r="H33" s="22"/>
    </row>
    <row r="34" spans="2:8" x14ac:dyDescent="0.35">
      <c r="B34" s="20" t="s">
        <v>525</v>
      </c>
      <c r="C34" s="536" t="s">
        <v>639</v>
      </c>
      <c r="D34" s="536"/>
      <c r="E34" s="21">
        <v>58398</v>
      </c>
      <c r="F34" s="26">
        <v>5748653</v>
      </c>
      <c r="G34" s="21">
        <v>4785</v>
      </c>
      <c r="H34" s="21">
        <v>575099</v>
      </c>
    </row>
    <row r="35" spans="2:8" x14ac:dyDescent="0.35">
      <c r="B35" s="20" t="s">
        <v>640</v>
      </c>
      <c r="C35" s="536" t="s">
        <v>639</v>
      </c>
      <c r="D35" s="536"/>
      <c r="E35" s="22">
        <v>31082</v>
      </c>
      <c r="F35" s="27">
        <v>2785258</v>
      </c>
      <c r="G35" s="22">
        <v>1748</v>
      </c>
      <c r="H35" s="22">
        <v>210384</v>
      </c>
    </row>
    <row r="36" spans="2:8" x14ac:dyDescent="0.35">
      <c r="B36" s="20" t="s">
        <v>641</v>
      </c>
      <c r="C36" s="536" t="s">
        <v>642</v>
      </c>
      <c r="D36" s="536"/>
      <c r="E36" s="21">
        <v>45394</v>
      </c>
      <c r="F36" s="26">
        <v>4067756</v>
      </c>
      <c r="G36" s="21">
        <v>2120</v>
      </c>
      <c r="H36" s="21">
        <v>255157</v>
      </c>
    </row>
    <row r="37" spans="2:8" x14ac:dyDescent="0.35">
      <c r="B37" s="20" t="s">
        <v>643</v>
      </c>
      <c r="C37" s="536" t="s">
        <v>639</v>
      </c>
      <c r="D37" s="536"/>
      <c r="E37" s="22">
        <v>20830</v>
      </c>
      <c r="F37" s="27">
        <v>1866576</v>
      </c>
      <c r="G37" s="22"/>
      <c r="H37" s="22"/>
    </row>
    <row r="38" spans="2:8" x14ac:dyDescent="0.35">
      <c r="B38" s="20" t="s">
        <v>644</v>
      </c>
      <c r="C38" s="536" t="s">
        <v>639</v>
      </c>
      <c r="D38" s="536"/>
      <c r="E38" s="21">
        <v>49144</v>
      </c>
      <c r="F38" s="26">
        <v>4403793</v>
      </c>
      <c r="G38" s="21">
        <v>3848</v>
      </c>
      <c r="H38" s="21">
        <v>462500</v>
      </c>
    </row>
    <row r="39" spans="2:8" x14ac:dyDescent="0.35">
      <c r="B39" s="20" t="s">
        <v>645</v>
      </c>
      <c r="C39" s="536" t="s">
        <v>639</v>
      </c>
      <c r="D39" s="536"/>
      <c r="E39" s="22">
        <v>64886</v>
      </c>
      <c r="F39" s="27">
        <v>5814434</v>
      </c>
      <c r="G39" s="22">
        <v>6080</v>
      </c>
      <c r="H39" s="22">
        <v>616989</v>
      </c>
    </row>
    <row r="40" spans="2:8" x14ac:dyDescent="0.35">
      <c r="B40" s="20" t="s">
        <v>646</v>
      </c>
      <c r="C40" s="536" t="s">
        <v>639</v>
      </c>
      <c r="D40" s="536"/>
      <c r="E40" s="21">
        <v>40804</v>
      </c>
      <c r="F40" s="26">
        <v>3656446</v>
      </c>
      <c r="G40" s="21"/>
      <c r="H40" s="21"/>
    </row>
    <row r="41" spans="2:8" ht="15" thickBot="1" x14ac:dyDescent="0.4">
      <c r="B41" s="80" t="s">
        <v>647</v>
      </c>
      <c r="C41" s="539" t="s">
        <v>648</v>
      </c>
      <c r="D41" s="539"/>
      <c r="E41" s="78">
        <v>16040</v>
      </c>
      <c r="F41" s="79">
        <v>1437344</v>
      </c>
      <c r="G41" s="78"/>
      <c r="H41" s="78"/>
    </row>
  </sheetData>
  <mergeCells count="12">
    <mergeCell ref="C41:D41"/>
    <mergeCell ref="C36:D36"/>
    <mergeCell ref="C37:D37"/>
    <mergeCell ref="C38:D38"/>
    <mergeCell ref="C39:D39"/>
    <mergeCell ref="C40:D40"/>
    <mergeCell ref="C35:D35"/>
    <mergeCell ref="D11:E11"/>
    <mergeCell ref="C31:D31"/>
    <mergeCell ref="C32:D32"/>
    <mergeCell ref="C33:D33"/>
    <mergeCell ref="C34:D34"/>
  </mergeCells>
  <pageMargins left="0.7" right="0.7" top="0.75" bottom="0.75" header="0.3" footer="0.3"/>
  <pageSetup orientation="portrait" horizontalDpi="4294967295" verticalDpi="4294967295"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C0360B-A19E-426C-856A-06C2C06ED2F3}">
  <sheetPr codeName="Sheet18">
    <tabColor theme="9"/>
  </sheetPr>
  <dimension ref="A1"/>
  <sheetViews>
    <sheetView showGridLines="0" topLeftCell="A7" zoomScale="70" zoomScaleNormal="70" workbookViewId="0">
      <selection activeCell="AE31" sqref="AE31"/>
    </sheetView>
  </sheetViews>
  <sheetFormatPr defaultRowHeight="14.5" x14ac:dyDescent="0.35"/>
  <sheetData/>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741340-FCEE-4195-AEAB-9FF88625FE1F}">
  <sheetPr codeName="Sheet19">
    <tabColor theme="9"/>
  </sheetPr>
  <dimension ref="A1"/>
  <sheetViews>
    <sheetView showGridLines="0" zoomScale="70" zoomScaleNormal="70" workbookViewId="0">
      <selection activeCell="AJ31" sqref="AJ31"/>
    </sheetView>
  </sheetViews>
  <sheetFormatPr defaultRowHeight="14.5" x14ac:dyDescent="0.35"/>
  <sheetData/>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E7971B-AD78-45D7-9072-0AB7F385CFC1}">
  <sheetPr codeName="Sheet20">
    <tabColor theme="9"/>
  </sheetPr>
  <dimension ref="A1"/>
  <sheetViews>
    <sheetView showGridLines="0" zoomScale="70" zoomScaleNormal="70" workbookViewId="0">
      <selection activeCell="AC34" sqref="AC34"/>
    </sheetView>
  </sheetViews>
  <sheetFormatPr defaultRowHeight="14.5" x14ac:dyDescent="0.35"/>
  <sheetData/>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B664BF-4D24-4C99-A022-86F090BF2410}">
  <sheetPr codeName="Sheet21">
    <tabColor theme="9"/>
  </sheetPr>
  <dimension ref="A1"/>
  <sheetViews>
    <sheetView showGridLines="0" zoomScale="70" zoomScaleNormal="70" workbookViewId="0">
      <selection activeCell="AG20" sqref="AG20"/>
    </sheetView>
  </sheetViews>
  <sheetFormatPr defaultRowHeight="14.5" x14ac:dyDescent="0.35"/>
  <sheetData/>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130555-2507-45DD-B5C2-E47495016D81}">
  <sheetPr codeName="Sheet22">
    <tabColor theme="9"/>
  </sheetPr>
  <dimension ref="A1"/>
  <sheetViews>
    <sheetView showGridLines="0" zoomScale="70" zoomScaleNormal="70" workbookViewId="0">
      <selection activeCell="AB21" sqref="AB21"/>
    </sheetView>
  </sheetViews>
  <sheetFormatPr defaultRowHeight="14.5" x14ac:dyDescent="0.35"/>
  <sheetData/>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3AA86A-7AFD-46CF-96F7-1AD94C59A2E3}">
  <sheetPr codeName="Sheet23">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9B39D6-8CE7-484E-B705-B30E65910DBC}">
  <sheetPr codeName="Sheet24">
    <tabColor theme="9"/>
  </sheetPr>
  <dimension ref="A1"/>
  <sheetViews>
    <sheetView showGridLines="0" topLeftCell="A13"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96F64E-63FA-438F-8F06-558E6DB75033}">
  <sheetPr codeName="Sheet25">
    <tabColor theme="9"/>
  </sheetPr>
  <dimension ref="A1"/>
  <sheetViews>
    <sheetView showGridLines="0" zoomScale="70" zoomScaleNormal="70" workbookViewId="0">
      <selection activeCell="AH13" sqref="AH13"/>
    </sheetView>
  </sheetViews>
  <sheetFormatPr defaultRowHeight="14.5" x14ac:dyDescent="0.35"/>
  <sheetData/>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CB6D67-C3D4-4001-9B21-29A918391BA7}">
  <sheetPr codeName="Sheet26">
    <tabColor theme="9"/>
  </sheetPr>
  <dimension ref="B12:I46"/>
  <sheetViews>
    <sheetView showGridLines="0" topLeftCell="A10" zoomScale="70" zoomScaleNormal="70" workbookViewId="0">
      <selection activeCell="I44" sqref="I44"/>
    </sheetView>
  </sheetViews>
  <sheetFormatPr defaultRowHeight="14.5" x14ac:dyDescent="0.35"/>
  <cols>
    <col min="2" max="2" width="100.26953125" customWidth="1"/>
    <col min="4" max="7" width="14.7265625" customWidth="1"/>
    <col min="9" max="9" width="13.26953125" bestFit="1" customWidth="1"/>
  </cols>
  <sheetData>
    <row r="12" spans="2:9" ht="15" thickBot="1" x14ac:dyDescent="0.4">
      <c r="B12" s="19"/>
      <c r="C12" s="19"/>
      <c r="D12" s="540" t="s">
        <v>63</v>
      </c>
      <c r="E12" s="540"/>
      <c r="F12" s="540" t="s">
        <v>90</v>
      </c>
      <c r="G12" s="540"/>
    </row>
    <row r="13" spans="2:9" x14ac:dyDescent="0.35">
      <c r="B13" s="19"/>
      <c r="C13" s="19"/>
      <c r="D13" s="40">
        <v>2024</v>
      </c>
      <c r="E13" s="24">
        <v>2023</v>
      </c>
      <c r="F13" s="40">
        <v>2024</v>
      </c>
      <c r="G13" s="24">
        <v>2023</v>
      </c>
    </row>
    <row r="14" spans="2:9" ht="15" thickBot="1" x14ac:dyDescent="0.4">
      <c r="B14" s="80"/>
      <c r="C14" s="70" t="s">
        <v>0</v>
      </c>
      <c r="D14" s="81" t="s">
        <v>1</v>
      </c>
      <c r="E14" s="75" t="s">
        <v>1</v>
      </c>
      <c r="F14" s="81" t="s">
        <v>1</v>
      </c>
      <c r="G14" s="75" t="s">
        <v>1</v>
      </c>
    </row>
    <row r="15" spans="2:9" x14ac:dyDescent="0.35">
      <c r="B15" s="41" t="s">
        <v>8</v>
      </c>
      <c r="C15" s="20">
        <v>6.1</v>
      </c>
      <c r="D15" s="341">
        <v>2971353</v>
      </c>
      <c r="E15" s="343">
        <v>2814472</v>
      </c>
      <c r="F15" s="341">
        <v>2690192</v>
      </c>
      <c r="G15" s="343">
        <v>2575244</v>
      </c>
      <c r="I15" s="13"/>
    </row>
    <row r="16" spans="2:9" x14ac:dyDescent="0.35">
      <c r="B16" s="20" t="s">
        <v>9</v>
      </c>
      <c r="C16" s="20">
        <v>6.2</v>
      </c>
      <c r="D16" s="341">
        <v>71625</v>
      </c>
      <c r="E16" s="343">
        <v>29599</v>
      </c>
      <c r="F16" s="341">
        <v>83965</v>
      </c>
      <c r="G16" s="343">
        <v>43448</v>
      </c>
    </row>
    <row r="17" spans="2:9" x14ac:dyDescent="0.35">
      <c r="B17" s="20" t="s">
        <v>10</v>
      </c>
      <c r="C17" s="20">
        <v>6.3</v>
      </c>
      <c r="D17" s="341">
        <v>4556629</v>
      </c>
      <c r="E17" s="356">
        <v>4779218</v>
      </c>
      <c r="F17" s="341">
        <v>61430</v>
      </c>
      <c r="G17" s="356">
        <v>63281</v>
      </c>
    </row>
    <row r="18" spans="2:9" x14ac:dyDescent="0.35">
      <c r="B18" s="20" t="s">
        <v>650</v>
      </c>
      <c r="C18" s="20">
        <v>6.3</v>
      </c>
      <c r="D18" s="341">
        <v>-4433043</v>
      </c>
      <c r="E18" s="343">
        <v>-4650990</v>
      </c>
      <c r="F18" s="341">
        <v>-49190</v>
      </c>
      <c r="G18" s="343">
        <v>-50896</v>
      </c>
    </row>
    <row r="19" spans="2:9" x14ac:dyDescent="0.35">
      <c r="B19" s="20" t="s">
        <v>11</v>
      </c>
      <c r="C19" s="20">
        <v>7.1</v>
      </c>
      <c r="D19" s="341">
        <v>-853647</v>
      </c>
      <c r="E19" s="357">
        <v>-783792</v>
      </c>
      <c r="F19" s="341">
        <v>-742368</v>
      </c>
      <c r="G19" s="357">
        <v>-683460</v>
      </c>
      <c r="I19" s="12"/>
    </row>
    <row r="20" spans="2:9" x14ac:dyDescent="0.35">
      <c r="B20" s="20" t="s">
        <v>12</v>
      </c>
      <c r="C20" s="20">
        <v>7.2</v>
      </c>
      <c r="D20" s="341">
        <v>-1299598</v>
      </c>
      <c r="E20" s="343">
        <v>-1250629</v>
      </c>
      <c r="F20" s="341">
        <v>-1106114</v>
      </c>
      <c r="G20" s="343">
        <v>-1068848</v>
      </c>
    </row>
    <row r="21" spans="2:9" x14ac:dyDescent="0.35">
      <c r="B21" s="33" t="s">
        <v>13</v>
      </c>
      <c r="C21" s="33"/>
      <c r="D21" s="348">
        <v>-13004</v>
      </c>
      <c r="E21" s="358">
        <v>-4490</v>
      </c>
      <c r="F21" s="348">
        <v>-13071</v>
      </c>
      <c r="G21" s="358">
        <v>-3758</v>
      </c>
    </row>
    <row r="22" spans="2:9" x14ac:dyDescent="0.35">
      <c r="B22" s="49" t="s">
        <v>14</v>
      </c>
      <c r="C22" s="36"/>
      <c r="D22" s="349">
        <f>SUM(D15:D21)</f>
        <v>1000315</v>
      </c>
      <c r="E22" s="355">
        <f>SUM(E15:E21)</f>
        <v>933388</v>
      </c>
      <c r="F22" s="349">
        <f>SUM(F15:F21)</f>
        <v>924844</v>
      </c>
      <c r="G22" s="355">
        <f>SUM(G15:G21)</f>
        <v>875011</v>
      </c>
    </row>
    <row r="23" spans="2:9" x14ac:dyDescent="0.35">
      <c r="B23" s="20" t="s">
        <v>15</v>
      </c>
      <c r="C23" s="20">
        <v>7.3</v>
      </c>
      <c r="D23" s="337">
        <v>221454</v>
      </c>
      <c r="E23" s="343">
        <v>187112</v>
      </c>
      <c r="F23" s="337">
        <v>154120</v>
      </c>
      <c r="G23" s="343">
        <v>136146</v>
      </c>
    </row>
    <row r="24" spans="2:9" x14ac:dyDescent="0.35">
      <c r="B24" s="33" t="s">
        <v>16</v>
      </c>
      <c r="C24" s="33">
        <v>7.4</v>
      </c>
      <c r="D24" s="348">
        <v>-16581</v>
      </c>
      <c r="E24" s="358">
        <v>-18223</v>
      </c>
      <c r="F24" s="348">
        <v>-16963</v>
      </c>
      <c r="G24" s="358">
        <v>-17962</v>
      </c>
    </row>
    <row r="25" spans="2:9" x14ac:dyDescent="0.35">
      <c r="B25" s="49" t="s">
        <v>17</v>
      </c>
      <c r="C25" s="36"/>
      <c r="D25" s="349">
        <f>SUM(D23:D24)</f>
        <v>204873</v>
      </c>
      <c r="E25" s="355">
        <f>SUM(E23:E24)</f>
        <v>168889</v>
      </c>
      <c r="F25" s="349">
        <f>SUM(F23:F24)</f>
        <v>137157</v>
      </c>
      <c r="G25" s="355">
        <f>SUM(G23:G24)</f>
        <v>118184</v>
      </c>
    </row>
    <row r="26" spans="2:9" x14ac:dyDescent="0.35">
      <c r="B26" s="36" t="s">
        <v>18</v>
      </c>
      <c r="C26" s="36">
        <v>12.1</v>
      </c>
      <c r="D26" s="347">
        <v>45943</v>
      </c>
      <c r="E26" s="355">
        <v>38720</v>
      </c>
      <c r="F26" s="347">
        <v>0</v>
      </c>
      <c r="G26" s="355">
        <v>0</v>
      </c>
    </row>
    <row r="27" spans="2:9" x14ac:dyDescent="0.35">
      <c r="B27" s="41" t="s">
        <v>19</v>
      </c>
      <c r="C27" s="20"/>
      <c r="D27" s="342">
        <v>1251131</v>
      </c>
      <c r="E27" s="343">
        <v>1140997</v>
      </c>
      <c r="F27" s="342">
        <v>1062001</v>
      </c>
      <c r="G27" s="343">
        <v>993195</v>
      </c>
    </row>
    <row r="28" spans="2:9" x14ac:dyDescent="0.35">
      <c r="B28" s="33" t="s">
        <v>20</v>
      </c>
      <c r="C28" s="33">
        <v>8.1</v>
      </c>
      <c r="D28" s="348">
        <v>-333377</v>
      </c>
      <c r="E28" s="358">
        <v>-310018</v>
      </c>
      <c r="F28" s="348">
        <v>-288122</v>
      </c>
      <c r="G28" s="358">
        <v>-271033</v>
      </c>
    </row>
    <row r="29" spans="2:9" x14ac:dyDescent="0.35">
      <c r="B29" s="49" t="s">
        <v>21</v>
      </c>
      <c r="C29" s="36"/>
      <c r="D29" s="348">
        <f>SUM(D27:D28)</f>
        <v>917754</v>
      </c>
      <c r="E29" s="355">
        <f>SUM(E27:E28)</f>
        <v>830979</v>
      </c>
      <c r="F29" s="348">
        <f>SUM(F27:F28)</f>
        <v>773879</v>
      </c>
      <c r="G29" s="355">
        <f>SUM(G27:G28)</f>
        <v>722162</v>
      </c>
    </row>
    <row r="30" spans="2:9" x14ac:dyDescent="0.35">
      <c r="B30" s="41" t="s">
        <v>2</v>
      </c>
      <c r="C30" s="20"/>
      <c r="D30" s="337"/>
      <c r="E30" s="343"/>
      <c r="F30" s="337"/>
      <c r="G30" s="343"/>
    </row>
    <row r="31" spans="2:9" x14ac:dyDescent="0.35">
      <c r="B31" s="33" t="s">
        <v>22</v>
      </c>
      <c r="C31" s="33"/>
      <c r="D31" s="348">
        <v>917754</v>
      </c>
      <c r="E31" s="345">
        <v>830979</v>
      </c>
      <c r="F31" s="348"/>
      <c r="G31" s="345"/>
    </row>
    <row r="32" spans="2:9" x14ac:dyDescent="0.35">
      <c r="B32" s="36"/>
      <c r="C32" s="36"/>
      <c r="D32" s="340"/>
      <c r="E32" s="355"/>
      <c r="F32" s="340"/>
      <c r="G32" s="355"/>
    </row>
    <row r="33" spans="2:7" x14ac:dyDescent="0.35">
      <c r="B33" s="41" t="s">
        <v>3</v>
      </c>
      <c r="C33" s="20"/>
      <c r="D33" s="337"/>
      <c r="E33" s="343"/>
      <c r="F33" s="337"/>
      <c r="G33" s="343"/>
    </row>
    <row r="34" spans="2:7" x14ac:dyDescent="0.35">
      <c r="B34" s="20" t="s">
        <v>4</v>
      </c>
      <c r="C34" s="20"/>
      <c r="D34" s="337"/>
      <c r="E34" s="343"/>
      <c r="F34" s="337"/>
      <c r="G34" s="343"/>
    </row>
    <row r="35" spans="2:7" x14ac:dyDescent="0.35">
      <c r="B35" s="20" t="s">
        <v>23</v>
      </c>
      <c r="C35" s="20"/>
      <c r="D35" s="350">
        <v>23692</v>
      </c>
      <c r="E35" s="343">
        <v>82913</v>
      </c>
      <c r="F35" s="350">
        <v>-29656</v>
      </c>
      <c r="G35" s="343">
        <v>13512</v>
      </c>
    </row>
    <row r="36" spans="2:7" x14ac:dyDescent="0.35">
      <c r="B36" s="20" t="s">
        <v>5</v>
      </c>
      <c r="C36" s="20"/>
      <c r="D36" s="337"/>
      <c r="E36" s="343"/>
      <c r="F36" s="337"/>
      <c r="G36" s="343"/>
    </row>
    <row r="37" spans="2:7" x14ac:dyDescent="0.35">
      <c r="B37" s="33" t="s">
        <v>24</v>
      </c>
      <c r="C37" s="33"/>
      <c r="D37" s="348">
        <v>19844</v>
      </c>
      <c r="E37" s="345">
        <v>4836</v>
      </c>
      <c r="F37" s="348">
        <v>19844</v>
      </c>
      <c r="G37" s="345">
        <v>4836</v>
      </c>
    </row>
    <row r="38" spans="2:7" x14ac:dyDescent="0.35">
      <c r="B38" s="49" t="s">
        <v>25</v>
      </c>
      <c r="C38" s="36"/>
      <c r="D38" s="348">
        <f>SUM(D35:D37)</f>
        <v>43536</v>
      </c>
      <c r="E38" s="355">
        <v>87749</v>
      </c>
      <c r="F38" s="348">
        <v>-9812</v>
      </c>
      <c r="G38" s="355">
        <f>SUM(G35:G37)</f>
        <v>18348</v>
      </c>
    </row>
    <row r="39" spans="2:7" x14ac:dyDescent="0.35">
      <c r="B39" s="49" t="s">
        <v>26</v>
      </c>
      <c r="C39" s="36"/>
      <c r="D39" s="348">
        <f>++D38+D31</f>
        <v>961290</v>
      </c>
      <c r="E39" s="355">
        <v>918728</v>
      </c>
      <c r="F39" s="348">
        <v>764067</v>
      </c>
      <c r="G39" s="355">
        <v>740510</v>
      </c>
    </row>
    <row r="40" spans="2:7" x14ac:dyDescent="0.35">
      <c r="B40" s="41" t="s">
        <v>2</v>
      </c>
      <c r="C40" s="20"/>
      <c r="D40" s="337"/>
      <c r="E40" s="343"/>
      <c r="F40" s="337"/>
      <c r="G40" s="343"/>
    </row>
    <row r="41" spans="2:7" x14ac:dyDescent="0.35">
      <c r="B41" s="33" t="s">
        <v>27</v>
      </c>
      <c r="C41" s="33"/>
      <c r="D41" s="350">
        <v>961290</v>
      </c>
      <c r="E41" s="345">
        <v>918728</v>
      </c>
      <c r="F41" s="350"/>
      <c r="G41" s="345"/>
    </row>
    <row r="42" spans="2:7" x14ac:dyDescent="0.35">
      <c r="B42" s="36"/>
      <c r="C42" s="36"/>
      <c r="D42" s="340"/>
      <c r="E42" s="354"/>
      <c r="F42" s="340"/>
      <c r="G42" s="354"/>
    </row>
    <row r="43" spans="2:7" x14ac:dyDescent="0.35">
      <c r="B43" s="41" t="s">
        <v>6</v>
      </c>
      <c r="C43" s="20"/>
      <c r="D43" s="337"/>
      <c r="E43" s="338"/>
      <c r="F43" s="337"/>
      <c r="G43" s="338"/>
    </row>
    <row r="44" spans="2:7" x14ac:dyDescent="0.35">
      <c r="B44" s="20" t="s">
        <v>28</v>
      </c>
      <c r="C44" s="20">
        <v>9.1</v>
      </c>
      <c r="D44" s="352">
        <v>1129.4000000000001</v>
      </c>
      <c r="E44" s="353">
        <v>1019.3</v>
      </c>
      <c r="F44" s="352">
        <v>928</v>
      </c>
      <c r="G44" s="353">
        <v>863.3</v>
      </c>
    </row>
    <row r="45" spans="2:7" ht="15" thickBot="1" x14ac:dyDescent="0.4">
      <c r="B45" s="80" t="s">
        <v>7</v>
      </c>
      <c r="C45" s="80">
        <v>9.1999999999999993</v>
      </c>
      <c r="D45" s="351">
        <v>1104.9000000000001</v>
      </c>
      <c r="E45" s="359">
        <v>1001.9</v>
      </c>
      <c r="F45" s="351">
        <v>908.4</v>
      </c>
      <c r="G45" s="359">
        <v>848.9</v>
      </c>
    </row>
    <row r="46" spans="2:7" x14ac:dyDescent="0.35">
      <c r="B46" s="19"/>
      <c r="C46" s="19"/>
      <c r="D46" s="19"/>
      <c r="E46" s="19"/>
      <c r="F46" s="19"/>
      <c r="G46" s="19"/>
    </row>
  </sheetData>
  <mergeCells count="2">
    <mergeCell ref="D12:E12"/>
    <mergeCell ref="F12:G12"/>
  </mergeCells>
  <pageMargins left="0.7" right="0.7" top="0.75" bottom="0.75" header="0.3" footer="0.3"/>
  <pageSetup orientation="portrait" r:id="rId1"/>
  <ignoredErrors>
    <ignoredError sqref="D29:E29 F29:G29" formulaRange="1"/>
  </ignoredError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B9C666-8A3B-4DA1-BEF3-FABAF93E4EBF}">
  <sheetPr codeName="Sheet27">
    <tabColor theme="9"/>
  </sheetPr>
  <dimension ref="B11:H32"/>
  <sheetViews>
    <sheetView showGridLines="0" zoomScale="85" zoomScaleNormal="85" workbookViewId="0">
      <selection activeCell="D19" sqref="D19"/>
    </sheetView>
  </sheetViews>
  <sheetFormatPr defaultRowHeight="14.5" x14ac:dyDescent="0.35"/>
  <cols>
    <col min="2" max="2" width="106.7265625" customWidth="1"/>
    <col min="3" max="3" width="9.26953125" customWidth="1"/>
    <col min="4" max="4" width="14.7265625" customWidth="1"/>
    <col min="5" max="5" width="14.54296875" customWidth="1"/>
    <col min="6" max="6" width="14.7265625" customWidth="1"/>
    <col min="7" max="7" width="14" customWidth="1"/>
    <col min="8" max="8" width="9.54296875" bestFit="1" customWidth="1"/>
  </cols>
  <sheetData>
    <row r="11" spans="2:8" ht="15" thickBot="1" x14ac:dyDescent="0.4">
      <c r="B11" s="19"/>
      <c r="C11" s="19"/>
      <c r="D11" s="540" t="s">
        <v>763</v>
      </c>
      <c r="E11" s="540"/>
      <c r="F11" s="540" t="s">
        <v>90</v>
      </c>
      <c r="G11" s="540"/>
      <c r="H11" s="19"/>
    </row>
    <row r="12" spans="2:8" x14ac:dyDescent="0.35">
      <c r="B12" s="19"/>
      <c r="C12" s="19"/>
      <c r="D12" s="40">
        <v>2024</v>
      </c>
      <c r="E12" s="24">
        <v>2023</v>
      </c>
      <c r="F12" s="40">
        <v>2024</v>
      </c>
      <c r="G12" s="24">
        <v>2023</v>
      </c>
      <c r="H12" s="19"/>
    </row>
    <row r="13" spans="2:8" ht="15" thickBot="1" x14ac:dyDescent="0.4">
      <c r="B13" s="82"/>
      <c r="C13" s="70" t="s">
        <v>0</v>
      </c>
      <c r="D13" s="81" t="s">
        <v>1</v>
      </c>
      <c r="E13" s="75" t="s">
        <v>1</v>
      </c>
      <c r="F13" s="81" t="s">
        <v>1</v>
      </c>
      <c r="G13" s="75" t="s">
        <v>1</v>
      </c>
      <c r="H13" s="19"/>
    </row>
    <row r="14" spans="2:8" x14ac:dyDescent="0.35">
      <c r="B14" s="53" t="s">
        <v>29</v>
      </c>
      <c r="C14" s="54"/>
      <c r="D14" s="360"/>
      <c r="E14" s="24"/>
      <c r="F14" s="40"/>
      <c r="G14" s="24"/>
      <c r="H14" s="19"/>
    </row>
    <row r="15" spans="2:8" s="1" customFormat="1" x14ac:dyDescent="0.35">
      <c r="B15" s="41" t="s">
        <v>30</v>
      </c>
      <c r="C15" s="55"/>
      <c r="D15" s="361">
        <f>SUM(D16:D22)</f>
        <v>2656275</v>
      </c>
      <c r="E15" s="57">
        <f>SUM(E16:E22)</f>
        <v>2153473</v>
      </c>
      <c r="F15" s="56">
        <f>SUM(F16:F22)</f>
        <v>2138102</v>
      </c>
      <c r="G15" s="57">
        <f>SUM(G16:G22)</f>
        <v>1702380</v>
      </c>
      <c r="H15" s="58"/>
    </row>
    <row r="16" spans="2:8" x14ac:dyDescent="0.35">
      <c r="B16" s="20" t="s">
        <v>31</v>
      </c>
      <c r="C16" s="59" t="s">
        <v>651</v>
      </c>
      <c r="D16" s="360">
        <v>161699</v>
      </c>
      <c r="E16" s="60">
        <v>173767</v>
      </c>
      <c r="F16" s="42">
        <v>159375</v>
      </c>
      <c r="G16" s="61">
        <v>170530</v>
      </c>
      <c r="H16" s="19"/>
    </row>
    <row r="17" spans="2:8" x14ac:dyDescent="0.35">
      <c r="B17" s="20" t="s">
        <v>32</v>
      </c>
      <c r="C17" s="59" t="s">
        <v>652</v>
      </c>
      <c r="D17" s="360">
        <v>673675</v>
      </c>
      <c r="E17" s="43">
        <v>674863</v>
      </c>
      <c r="F17" s="42">
        <v>375393</v>
      </c>
      <c r="G17" s="62">
        <v>367366</v>
      </c>
      <c r="H17" s="19"/>
    </row>
    <row r="18" spans="2:8" x14ac:dyDescent="0.35">
      <c r="B18" s="20" t="s">
        <v>33</v>
      </c>
      <c r="C18" s="59">
        <v>12.1</v>
      </c>
      <c r="D18" s="360">
        <v>368992</v>
      </c>
      <c r="E18" s="43">
        <v>347139</v>
      </c>
      <c r="F18" s="42">
        <v>21415</v>
      </c>
      <c r="G18" s="62">
        <v>21415</v>
      </c>
      <c r="H18" s="19"/>
    </row>
    <row r="19" spans="2:8" x14ac:dyDescent="0.35">
      <c r="B19" s="20" t="s">
        <v>34</v>
      </c>
      <c r="C19" s="59">
        <v>13.1</v>
      </c>
      <c r="D19" s="360">
        <v>0</v>
      </c>
      <c r="E19" s="362">
        <v>0</v>
      </c>
      <c r="F19" s="42">
        <v>689596</v>
      </c>
      <c r="G19" s="62">
        <v>684484</v>
      </c>
      <c r="H19" s="19"/>
    </row>
    <row r="20" spans="2:8" x14ac:dyDescent="0.35">
      <c r="B20" s="20" t="s">
        <v>35</v>
      </c>
      <c r="C20" s="59">
        <v>14</v>
      </c>
      <c r="D20" s="360">
        <v>1247403</v>
      </c>
      <c r="E20" s="43">
        <v>863962</v>
      </c>
      <c r="F20" s="42">
        <v>691549</v>
      </c>
      <c r="G20" s="62">
        <v>369374</v>
      </c>
      <c r="H20" s="63"/>
    </row>
    <row r="21" spans="2:8" x14ac:dyDescent="0.35">
      <c r="B21" s="20" t="s">
        <v>36</v>
      </c>
      <c r="C21" s="59">
        <v>26</v>
      </c>
      <c r="D21" s="360">
        <v>179365</v>
      </c>
      <c r="E21" s="43">
        <v>59722</v>
      </c>
      <c r="F21" s="42">
        <v>179365</v>
      </c>
      <c r="G21" s="62">
        <v>59722</v>
      </c>
      <c r="H21" s="19"/>
    </row>
    <row r="22" spans="2:8" x14ac:dyDescent="0.35">
      <c r="B22" s="20" t="s">
        <v>37</v>
      </c>
      <c r="C22" s="59" t="s">
        <v>675</v>
      </c>
      <c r="D22" s="361">
        <v>25141</v>
      </c>
      <c r="E22" s="57">
        <v>34020</v>
      </c>
      <c r="F22" s="56">
        <v>21409</v>
      </c>
      <c r="G22" s="64">
        <v>29489</v>
      </c>
      <c r="H22" s="19"/>
    </row>
    <row r="23" spans="2:8" s="1" customFormat="1" x14ac:dyDescent="0.35">
      <c r="B23" s="41" t="s">
        <v>38</v>
      </c>
      <c r="C23" s="55"/>
      <c r="D23" s="65">
        <f>SUM(D24:D30)</f>
        <v>53019368</v>
      </c>
      <c r="E23" s="66">
        <f>SUM(E24:E30)</f>
        <v>57636937</v>
      </c>
      <c r="F23" s="65">
        <f>SUM(F24:F30)</f>
        <v>2422242</v>
      </c>
      <c r="G23" s="66">
        <f>SUM(G24:G30)</f>
        <v>3643032</v>
      </c>
      <c r="H23" s="58"/>
    </row>
    <row r="24" spans="2:8" x14ac:dyDescent="0.35">
      <c r="B24" s="20" t="s">
        <v>39</v>
      </c>
      <c r="C24" s="59">
        <v>15</v>
      </c>
      <c r="D24" s="42">
        <v>785712</v>
      </c>
      <c r="E24" s="60">
        <v>830619</v>
      </c>
      <c r="F24" s="42">
        <v>401246</v>
      </c>
      <c r="G24" s="62">
        <v>393059</v>
      </c>
      <c r="H24" s="19"/>
    </row>
    <row r="25" spans="2:8" x14ac:dyDescent="0.35">
      <c r="B25" s="20" t="s">
        <v>40</v>
      </c>
      <c r="C25" s="59"/>
      <c r="D25" s="42">
        <v>1175</v>
      </c>
      <c r="E25" s="43">
        <v>3224</v>
      </c>
      <c r="F25" s="360">
        <v>0</v>
      </c>
      <c r="G25" s="363">
        <v>0</v>
      </c>
      <c r="H25" s="19"/>
    </row>
    <row r="26" spans="2:8" x14ac:dyDescent="0.35">
      <c r="B26" s="20" t="s">
        <v>41</v>
      </c>
      <c r="C26" s="59">
        <v>13.3</v>
      </c>
      <c r="D26" s="360">
        <v>0</v>
      </c>
      <c r="E26" s="362">
        <v>0</v>
      </c>
      <c r="F26" s="42">
        <v>174869</v>
      </c>
      <c r="G26" s="62">
        <v>254066</v>
      </c>
      <c r="H26" s="19"/>
    </row>
    <row r="27" spans="2:8" x14ac:dyDescent="0.35">
      <c r="B27" s="20" t="s">
        <v>42</v>
      </c>
      <c r="C27" s="59">
        <v>16.3</v>
      </c>
      <c r="D27" s="42">
        <v>500000</v>
      </c>
      <c r="E27" s="43">
        <v>500000</v>
      </c>
      <c r="F27" s="360">
        <v>0</v>
      </c>
      <c r="G27" s="363">
        <v>0</v>
      </c>
      <c r="H27" s="19"/>
    </row>
    <row r="28" spans="2:8" x14ac:dyDescent="0.35">
      <c r="B28" s="20" t="s">
        <v>43</v>
      </c>
      <c r="C28" s="59">
        <v>16.100000000000001</v>
      </c>
      <c r="D28" s="42">
        <v>49527442</v>
      </c>
      <c r="E28" s="43">
        <v>53998628</v>
      </c>
      <c r="F28" s="42">
        <v>514992</v>
      </c>
      <c r="G28" s="62">
        <v>1484948</v>
      </c>
      <c r="H28" s="19"/>
    </row>
    <row r="29" spans="2:8" x14ac:dyDescent="0.35">
      <c r="B29" s="20" t="s">
        <v>44</v>
      </c>
      <c r="C29" s="59">
        <v>16.2</v>
      </c>
      <c r="D29" s="42">
        <v>280</v>
      </c>
      <c r="E29" s="43">
        <v>703</v>
      </c>
      <c r="F29" s="42">
        <v>280</v>
      </c>
      <c r="G29" s="62">
        <v>703</v>
      </c>
      <c r="H29" s="19"/>
    </row>
    <row r="30" spans="2:8" x14ac:dyDescent="0.35">
      <c r="B30" s="20" t="s">
        <v>45</v>
      </c>
      <c r="C30" s="59">
        <v>17</v>
      </c>
      <c r="D30" s="67">
        <v>2204759</v>
      </c>
      <c r="E30" s="57">
        <v>2303763</v>
      </c>
      <c r="F30" s="56">
        <v>1330855</v>
      </c>
      <c r="G30" s="64">
        <v>1510256</v>
      </c>
      <c r="H30" s="19"/>
    </row>
    <row r="31" spans="2:8" x14ac:dyDescent="0.35">
      <c r="B31" s="33"/>
      <c r="C31" s="31"/>
      <c r="D31" s="46"/>
      <c r="E31" s="47"/>
      <c r="F31" s="46"/>
      <c r="G31" s="47"/>
      <c r="H31" s="19"/>
    </row>
    <row r="32" spans="2:8" ht="15" thickBot="1" x14ac:dyDescent="0.4">
      <c r="B32" s="83" t="s">
        <v>46</v>
      </c>
      <c r="C32" s="84"/>
      <c r="D32" s="85">
        <f>++D15+D23</f>
        <v>55675643</v>
      </c>
      <c r="E32" s="86">
        <f>++E15+E23</f>
        <v>59790410</v>
      </c>
      <c r="F32" s="85">
        <f>++F15+F23</f>
        <v>4560344</v>
      </c>
      <c r="G32" s="86">
        <f>++G15+G23</f>
        <v>5345412</v>
      </c>
      <c r="H32" s="19"/>
    </row>
  </sheetData>
  <mergeCells count="2">
    <mergeCell ref="D11:E11"/>
    <mergeCell ref="F11:G11"/>
  </mergeCell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0BC465-82AF-45BD-BB7E-2438A09DF186}">
  <sheetPr codeName="Sheet28">
    <tabColor theme="9"/>
  </sheetPr>
  <dimension ref="B7:G31"/>
  <sheetViews>
    <sheetView showGridLines="0" zoomScale="70" zoomScaleNormal="70" workbookViewId="0">
      <selection activeCell="R28" sqref="R28"/>
    </sheetView>
  </sheetViews>
  <sheetFormatPr defaultRowHeight="14.5" x14ac:dyDescent="0.35"/>
  <cols>
    <col min="2" max="2" width="93.54296875" customWidth="1"/>
    <col min="3" max="3" width="10.7265625" customWidth="1"/>
    <col min="4" max="7" width="16.7265625" customWidth="1"/>
  </cols>
  <sheetData>
    <row r="7" spans="2:7" ht="15" thickBot="1" x14ac:dyDescent="0.4">
      <c r="B7" s="19"/>
      <c r="C7" s="19"/>
      <c r="D7" s="540" t="s">
        <v>63</v>
      </c>
      <c r="E7" s="540"/>
      <c r="F7" s="540" t="s">
        <v>90</v>
      </c>
      <c r="G7" s="540"/>
    </row>
    <row r="8" spans="2:7" x14ac:dyDescent="0.35">
      <c r="B8" s="19"/>
      <c r="C8" s="19"/>
      <c r="D8" s="40">
        <v>2024</v>
      </c>
      <c r="E8" s="24">
        <v>2023</v>
      </c>
      <c r="F8" s="40">
        <v>2024</v>
      </c>
      <c r="G8" s="24">
        <v>2023</v>
      </c>
    </row>
    <row r="9" spans="2:7" ht="15" thickBot="1" x14ac:dyDescent="0.4">
      <c r="B9" s="82"/>
      <c r="C9" s="70" t="s">
        <v>0</v>
      </c>
      <c r="D9" s="81" t="s">
        <v>1</v>
      </c>
      <c r="E9" s="75" t="s">
        <v>1</v>
      </c>
      <c r="F9" s="81" t="s">
        <v>1</v>
      </c>
      <c r="G9" s="75" t="s">
        <v>1</v>
      </c>
    </row>
    <row r="10" spans="2:7" x14ac:dyDescent="0.35">
      <c r="B10" s="53" t="s">
        <v>47</v>
      </c>
      <c r="C10" s="54"/>
      <c r="D10" s="40"/>
      <c r="E10" s="24"/>
      <c r="F10" s="40"/>
      <c r="G10" s="24"/>
    </row>
    <row r="11" spans="2:7" x14ac:dyDescent="0.35">
      <c r="B11" s="41" t="s">
        <v>48</v>
      </c>
      <c r="C11" s="24">
        <v>18.3</v>
      </c>
      <c r="D11" s="56">
        <f>SUM(D12:D14)</f>
        <v>4682746</v>
      </c>
      <c r="E11" s="57">
        <f>SUM(E12:E14)</f>
        <v>4386147</v>
      </c>
      <c r="F11" s="56">
        <f>SUM(F12:F14)</f>
        <v>3405725</v>
      </c>
      <c r="G11" s="57">
        <f>SUM(G12:G14)</f>
        <v>3322637</v>
      </c>
    </row>
    <row r="12" spans="2:7" x14ac:dyDescent="0.35">
      <c r="B12" s="20" t="s">
        <v>50</v>
      </c>
      <c r="C12" s="59"/>
      <c r="D12" s="364">
        <v>-182472</v>
      </c>
      <c r="E12" s="365">
        <v>-165612</v>
      </c>
      <c r="F12" s="364">
        <v>-176758</v>
      </c>
      <c r="G12" s="366">
        <v>-159896</v>
      </c>
    </row>
    <row r="13" spans="2:7" x14ac:dyDescent="0.35">
      <c r="B13" s="20" t="s">
        <v>51</v>
      </c>
      <c r="C13" s="59"/>
      <c r="D13" s="42">
        <v>932478</v>
      </c>
      <c r="E13" s="43">
        <v>846282</v>
      </c>
      <c r="F13" s="42">
        <v>97824</v>
      </c>
      <c r="G13" s="62">
        <v>89379</v>
      </c>
    </row>
    <row r="14" spans="2:7" x14ac:dyDescent="0.35">
      <c r="B14" s="20" t="s">
        <v>52</v>
      </c>
      <c r="C14" s="59"/>
      <c r="D14" s="67">
        <v>3932740</v>
      </c>
      <c r="E14" s="57">
        <v>3705477</v>
      </c>
      <c r="F14" s="56">
        <v>3484659</v>
      </c>
      <c r="G14" s="64">
        <v>3393154</v>
      </c>
    </row>
    <row r="15" spans="2:7" x14ac:dyDescent="0.35">
      <c r="B15" s="41" t="s">
        <v>53</v>
      </c>
      <c r="C15" s="24"/>
      <c r="D15" s="42">
        <v>4682746</v>
      </c>
      <c r="E15" s="43">
        <v>4386147</v>
      </c>
      <c r="F15" s="42">
        <v>3405725</v>
      </c>
      <c r="G15" s="43">
        <v>3322637</v>
      </c>
    </row>
    <row r="16" spans="2:7" x14ac:dyDescent="0.35">
      <c r="B16" s="41" t="s">
        <v>54</v>
      </c>
      <c r="C16" s="24"/>
      <c r="D16" s="56">
        <f>SUM(D17:D20)</f>
        <v>249367</v>
      </c>
      <c r="E16" s="57">
        <f>SUM(E17:E20)</f>
        <v>116008</v>
      </c>
      <c r="F16" s="56">
        <f>SUM(F17:F20)</f>
        <v>222707</v>
      </c>
      <c r="G16" s="57">
        <f>SUM(G17:G20)</f>
        <v>87398</v>
      </c>
    </row>
    <row r="17" spans="2:7" x14ac:dyDescent="0.35">
      <c r="B17" s="20" t="s">
        <v>55</v>
      </c>
      <c r="C17" s="59">
        <v>19.100000000000001</v>
      </c>
      <c r="D17" s="42">
        <v>7794</v>
      </c>
      <c r="E17" s="43">
        <v>7212</v>
      </c>
      <c r="F17" s="69">
        <v>7380</v>
      </c>
      <c r="G17" s="61">
        <v>7212</v>
      </c>
    </row>
    <row r="18" spans="2:7" x14ac:dyDescent="0.35">
      <c r="B18" s="20" t="s">
        <v>56</v>
      </c>
      <c r="C18" s="59" t="s">
        <v>675</v>
      </c>
      <c r="D18" s="42">
        <v>26246</v>
      </c>
      <c r="E18" s="43">
        <v>28610</v>
      </c>
      <c r="F18" s="360">
        <v>0</v>
      </c>
      <c r="G18" s="363">
        <v>0</v>
      </c>
    </row>
    <row r="19" spans="2:7" x14ac:dyDescent="0.35">
      <c r="B19" s="20" t="s">
        <v>57</v>
      </c>
      <c r="C19" s="59">
        <v>26</v>
      </c>
      <c r="D19" s="42">
        <v>184462</v>
      </c>
      <c r="E19" s="43">
        <v>55713</v>
      </c>
      <c r="F19" s="42">
        <v>184462</v>
      </c>
      <c r="G19" s="62">
        <v>55713</v>
      </c>
    </row>
    <row r="20" spans="2:7" x14ac:dyDescent="0.35">
      <c r="B20" s="20" t="s">
        <v>58</v>
      </c>
      <c r="C20" s="59">
        <v>24</v>
      </c>
      <c r="D20" s="67">
        <v>30865</v>
      </c>
      <c r="E20" s="57">
        <v>24473</v>
      </c>
      <c r="F20" s="56">
        <v>30865</v>
      </c>
      <c r="G20" s="64">
        <v>24473</v>
      </c>
    </row>
    <row r="21" spans="2:7" x14ac:dyDescent="0.35">
      <c r="B21" s="41" t="s">
        <v>59</v>
      </c>
      <c r="C21" s="24"/>
      <c r="D21" s="65">
        <f>SUM(D22:D29)</f>
        <v>50743530</v>
      </c>
      <c r="E21" s="66">
        <f>SUM(E22:E29)</f>
        <v>55288255</v>
      </c>
      <c r="F21" s="65">
        <f>SUM(F22:F29)</f>
        <v>931912</v>
      </c>
      <c r="G21" s="66">
        <f>SUM(G22:G29)</f>
        <v>1935377</v>
      </c>
    </row>
    <row r="22" spans="2:7" x14ac:dyDescent="0.35">
      <c r="B22" s="20" t="s">
        <v>60</v>
      </c>
      <c r="C22" s="59">
        <v>21</v>
      </c>
      <c r="D22" s="42">
        <v>573024</v>
      </c>
      <c r="E22" s="60">
        <v>639478</v>
      </c>
      <c r="F22" s="42">
        <v>192460</v>
      </c>
      <c r="G22" s="62">
        <v>211172</v>
      </c>
    </row>
    <row r="23" spans="2:7" x14ac:dyDescent="0.35">
      <c r="B23" s="20" t="s">
        <v>61</v>
      </c>
      <c r="C23" s="59"/>
      <c r="D23" s="42">
        <v>27638</v>
      </c>
      <c r="E23" s="43">
        <v>4054</v>
      </c>
      <c r="F23" s="42">
        <v>23126</v>
      </c>
      <c r="G23" s="62">
        <v>4054</v>
      </c>
    </row>
    <row r="24" spans="2:7" x14ac:dyDescent="0.35">
      <c r="B24" s="20" t="s">
        <v>58</v>
      </c>
      <c r="C24" s="59">
        <v>24</v>
      </c>
      <c r="D24" s="42">
        <v>2929</v>
      </c>
      <c r="E24" s="43">
        <v>2455</v>
      </c>
      <c r="F24" s="42">
        <v>2929</v>
      </c>
      <c r="G24" s="62">
        <v>2455</v>
      </c>
    </row>
    <row r="25" spans="2:7" x14ac:dyDescent="0.35">
      <c r="B25" s="20" t="s">
        <v>55</v>
      </c>
      <c r="C25" s="59">
        <v>19.100000000000001</v>
      </c>
      <c r="D25" s="42">
        <v>187759</v>
      </c>
      <c r="E25" s="43">
        <v>174168</v>
      </c>
      <c r="F25" s="42">
        <v>173667</v>
      </c>
      <c r="G25" s="62">
        <v>163276</v>
      </c>
    </row>
    <row r="26" spans="2:7" x14ac:dyDescent="0.35">
      <c r="B26" s="20" t="s">
        <v>57</v>
      </c>
      <c r="C26" s="59">
        <v>26</v>
      </c>
      <c r="D26" s="42">
        <v>24458</v>
      </c>
      <c r="E26" s="43">
        <v>68769</v>
      </c>
      <c r="F26" s="42">
        <v>24458</v>
      </c>
      <c r="G26" s="62">
        <v>68769</v>
      </c>
    </row>
    <row r="27" spans="2:7" x14ac:dyDescent="0.35">
      <c r="B27" s="20" t="s">
        <v>62</v>
      </c>
      <c r="C27" s="59">
        <v>16.3</v>
      </c>
      <c r="D27" s="42">
        <v>400000</v>
      </c>
      <c r="E27" s="43">
        <v>400000</v>
      </c>
      <c r="F27" s="360">
        <v>0</v>
      </c>
      <c r="G27" s="367">
        <v>0</v>
      </c>
    </row>
    <row r="28" spans="2:7" x14ac:dyDescent="0.35">
      <c r="B28" s="20" t="s">
        <v>43</v>
      </c>
      <c r="C28" s="59">
        <v>16.100000000000001</v>
      </c>
      <c r="D28" s="42">
        <v>49527442</v>
      </c>
      <c r="E28" s="43">
        <v>53998628</v>
      </c>
      <c r="F28" s="42">
        <v>514992</v>
      </c>
      <c r="G28" s="62">
        <v>1484948</v>
      </c>
    </row>
    <row r="29" spans="2:7" x14ac:dyDescent="0.35">
      <c r="B29" s="20" t="s">
        <v>44</v>
      </c>
      <c r="C29" s="59">
        <v>16.2</v>
      </c>
      <c r="D29" s="67">
        <v>280</v>
      </c>
      <c r="E29" s="57">
        <v>703</v>
      </c>
      <c r="F29" s="56">
        <v>280</v>
      </c>
      <c r="G29" s="64">
        <v>703</v>
      </c>
    </row>
    <row r="30" spans="2:7" x14ac:dyDescent="0.35">
      <c r="B30" s="33"/>
      <c r="C30" s="31"/>
      <c r="D30" s="46"/>
      <c r="E30" s="47"/>
      <c r="F30" s="46"/>
      <c r="G30" s="47"/>
    </row>
    <row r="31" spans="2:7" ht="15" thickBot="1" x14ac:dyDescent="0.4">
      <c r="B31" s="83" t="s">
        <v>49</v>
      </c>
      <c r="C31" s="84"/>
      <c r="D31" s="85">
        <f>++D11+D16+D21</f>
        <v>55675643</v>
      </c>
      <c r="E31" s="86">
        <f>++E11+E16+E21</f>
        <v>59790410</v>
      </c>
      <c r="F31" s="85">
        <f>++F11+F16+F21</f>
        <v>4560344</v>
      </c>
      <c r="G31" s="86">
        <f>++G11+G16+G21</f>
        <v>5345412</v>
      </c>
    </row>
  </sheetData>
  <mergeCells count="2">
    <mergeCell ref="D7:E7"/>
    <mergeCell ref="F7:G7"/>
  </mergeCell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8CEAD1-3071-4B3A-999D-DF94B711EB99}">
  <sheetPr codeName="Sheet29">
    <tabColor theme="9"/>
  </sheetPr>
  <dimension ref="B12:N35"/>
  <sheetViews>
    <sheetView showGridLines="0" zoomScale="70" zoomScaleNormal="70" workbookViewId="0">
      <selection activeCell="R28" sqref="R28"/>
    </sheetView>
  </sheetViews>
  <sheetFormatPr defaultRowHeight="14.5" x14ac:dyDescent="0.35"/>
  <cols>
    <col min="2" max="2" width="56.7265625" customWidth="1"/>
    <col min="3" max="10" width="14.7265625" customWidth="1"/>
  </cols>
  <sheetData>
    <row r="12" spans="2:14" x14ac:dyDescent="0.35">
      <c r="B12" s="20"/>
      <c r="C12" s="20"/>
      <c r="D12" s="24" t="s">
        <v>75</v>
      </c>
      <c r="E12" s="24"/>
      <c r="F12" s="24" t="s">
        <v>78</v>
      </c>
      <c r="G12" s="24"/>
      <c r="H12" s="24"/>
      <c r="I12" s="24"/>
      <c r="J12" s="24"/>
      <c r="K12" s="2"/>
      <c r="L12" s="2"/>
      <c r="M12" s="2"/>
      <c r="N12" s="2"/>
    </row>
    <row r="13" spans="2:14" x14ac:dyDescent="0.35">
      <c r="B13" s="20"/>
      <c r="C13" s="20"/>
      <c r="D13" s="24" t="s">
        <v>76</v>
      </c>
      <c r="E13" s="24"/>
      <c r="F13" s="24" t="s">
        <v>79</v>
      </c>
      <c r="G13" s="24" t="s">
        <v>81</v>
      </c>
      <c r="H13" s="24" t="s">
        <v>82</v>
      </c>
      <c r="I13" s="24" t="s">
        <v>84</v>
      </c>
      <c r="J13" s="24" t="s">
        <v>82</v>
      </c>
      <c r="K13" s="2"/>
      <c r="L13" s="2"/>
      <c r="M13" s="2"/>
      <c r="N13" s="2"/>
    </row>
    <row r="14" spans="2:14" ht="16.5" x14ac:dyDescent="0.35">
      <c r="B14" s="20"/>
      <c r="C14" s="20"/>
      <c r="D14" s="24" t="s">
        <v>678</v>
      </c>
      <c r="E14" s="24" t="s">
        <v>77</v>
      </c>
      <c r="F14" s="24" t="s">
        <v>80</v>
      </c>
      <c r="G14" s="24" t="s">
        <v>679</v>
      </c>
      <c r="H14" s="24" t="s">
        <v>680</v>
      </c>
      <c r="I14" s="24" t="s">
        <v>681</v>
      </c>
      <c r="J14" s="24" t="s">
        <v>682</v>
      </c>
      <c r="K14" s="2"/>
      <c r="L14" s="2"/>
      <c r="M14" s="2"/>
      <c r="N14" s="2"/>
    </row>
    <row r="15" spans="2:14" ht="15" thickBot="1" x14ac:dyDescent="0.4">
      <c r="B15" s="80"/>
      <c r="C15" s="70" t="s">
        <v>0</v>
      </c>
      <c r="D15" s="75" t="s">
        <v>1</v>
      </c>
      <c r="E15" s="75" t="s">
        <v>1</v>
      </c>
      <c r="F15" s="75" t="s">
        <v>1</v>
      </c>
      <c r="G15" s="75" t="s">
        <v>1</v>
      </c>
      <c r="H15" s="75" t="s">
        <v>1</v>
      </c>
      <c r="I15" s="75" t="s">
        <v>1</v>
      </c>
      <c r="J15" s="75" t="s">
        <v>1</v>
      </c>
      <c r="K15" s="2"/>
      <c r="L15" s="2"/>
      <c r="M15" s="2"/>
      <c r="N15" s="2"/>
    </row>
    <row r="16" spans="2:14" x14ac:dyDescent="0.35">
      <c r="B16" s="41" t="s">
        <v>63</v>
      </c>
      <c r="C16" s="24"/>
      <c r="D16" s="24"/>
      <c r="E16" s="24"/>
      <c r="F16" s="24"/>
      <c r="G16" s="24"/>
      <c r="H16" s="24"/>
      <c r="I16" s="24"/>
      <c r="J16" s="24"/>
    </row>
    <row r="17" spans="2:10" x14ac:dyDescent="0.35">
      <c r="B17" s="30" t="s">
        <v>255</v>
      </c>
      <c r="C17" s="31"/>
      <c r="D17" s="368">
        <v>-118697</v>
      </c>
      <c r="E17" s="368">
        <v>685983</v>
      </c>
      <c r="F17" s="368">
        <v>70319</v>
      </c>
      <c r="G17" s="368">
        <v>-1652</v>
      </c>
      <c r="H17" s="368">
        <v>754650</v>
      </c>
      <c r="I17" s="368">
        <v>3537194</v>
      </c>
      <c r="J17" s="368">
        <f>++I17+H17+D17</f>
        <v>4173147</v>
      </c>
    </row>
    <row r="18" spans="2:10" x14ac:dyDescent="0.35">
      <c r="B18" s="20" t="s">
        <v>21</v>
      </c>
      <c r="C18" s="24"/>
      <c r="D18" s="369">
        <v>0</v>
      </c>
      <c r="E18" s="369">
        <v>0</v>
      </c>
      <c r="F18" s="369">
        <v>0</v>
      </c>
      <c r="G18" s="369">
        <v>0</v>
      </c>
      <c r="H18" s="369">
        <v>0</v>
      </c>
      <c r="I18" s="369">
        <v>830979</v>
      </c>
      <c r="J18" s="369">
        <f>++H18+I18</f>
        <v>830979</v>
      </c>
    </row>
    <row r="19" spans="2:10" x14ac:dyDescent="0.35">
      <c r="B19" s="33" t="s">
        <v>65</v>
      </c>
      <c r="C19" s="31"/>
      <c r="D19" s="368">
        <v>0</v>
      </c>
      <c r="E19" s="368">
        <v>74237</v>
      </c>
      <c r="F19" s="368">
        <v>0</v>
      </c>
      <c r="G19" s="368">
        <v>13512</v>
      </c>
      <c r="H19" s="368">
        <v>87749</v>
      </c>
      <c r="I19" s="368">
        <v>0</v>
      </c>
      <c r="J19" s="368">
        <f>++H19+I19</f>
        <v>87749</v>
      </c>
    </row>
    <row r="20" spans="2:10" ht="15" thickBot="1" x14ac:dyDescent="0.4">
      <c r="B20" s="71" t="s">
        <v>66</v>
      </c>
      <c r="C20" s="84"/>
      <c r="D20" s="370">
        <f>SUM(D18:D19)</f>
        <v>0</v>
      </c>
      <c r="E20" s="370">
        <f t="shared" ref="E20:I20" si="0">SUM(E18:E19)</f>
        <v>74237</v>
      </c>
      <c r="F20" s="370">
        <f t="shared" si="0"/>
        <v>0</v>
      </c>
      <c r="G20" s="370">
        <f t="shared" si="0"/>
        <v>13512</v>
      </c>
      <c r="H20" s="370">
        <f t="shared" si="0"/>
        <v>87749</v>
      </c>
      <c r="I20" s="370">
        <f t="shared" si="0"/>
        <v>830979</v>
      </c>
      <c r="J20" s="370">
        <f>++H20+I20</f>
        <v>918728</v>
      </c>
    </row>
    <row r="21" spans="2:10" x14ac:dyDescent="0.35">
      <c r="B21" s="20" t="s">
        <v>87</v>
      </c>
      <c r="C21" s="24">
        <v>19.5</v>
      </c>
      <c r="D21" s="369">
        <v>15548</v>
      </c>
      <c r="E21" s="369">
        <v>0</v>
      </c>
      <c r="F21" s="369">
        <v>-24832</v>
      </c>
      <c r="G21" s="369">
        <v>0</v>
      </c>
      <c r="H21" s="369">
        <v>-24832</v>
      </c>
      <c r="I21" s="369">
        <v>0</v>
      </c>
      <c r="J21" s="369">
        <f>++H21+I21</f>
        <v>-24832</v>
      </c>
    </row>
    <row r="22" spans="2:10" x14ac:dyDescent="0.35">
      <c r="B22" s="20" t="s">
        <v>88</v>
      </c>
      <c r="C22" s="24">
        <v>19.5</v>
      </c>
      <c r="D22" s="369">
        <v>7920</v>
      </c>
      <c r="E22" s="369">
        <v>0</v>
      </c>
      <c r="F22" s="369">
        <v>-7920</v>
      </c>
      <c r="G22" s="369">
        <v>0</v>
      </c>
      <c r="H22" s="369">
        <v>-7920</v>
      </c>
      <c r="I22" s="369">
        <v>0</v>
      </c>
      <c r="J22" s="369">
        <f t="shared" ref="J22:J32" si="1">++H22+I22</f>
        <v>-7920</v>
      </c>
    </row>
    <row r="23" spans="2:10" ht="16.5" x14ac:dyDescent="0.35">
      <c r="B23" s="20" t="s">
        <v>676</v>
      </c>
      <c r="C23" s="24"/>
      <c r="D23" s="369">
        <v>0</v>
      </c>
      <c r="E23" s="369">
        <v>-5772</v>
      </c>
      <c r="F23" s="369">
        <v>0</v>
      </c>
      <c r="G23" s="369">
        <v>0</v>
      </c>
      <c r="H23" s="369">
        <v>-5772</v>
      </c>
      <c r="I23" s="369">
        <v>5772</v>
      </c>
      <c r="J23" s="369">
        <f t="shared" si="1"/>
        <v>0</v>
      </c>
    </row>
    <row r="24" spans="2:10" x14ac:dyDescent="0.35">
      <c r="B24" s="20" t="s">
        <v>67</v>
      </c>
      <c r="C24" s="24">
        <v>18.399999999999999</v>
      </c>
      <c r="D24" s="369">
        <v>0</v>
      </c>
      <c r="E24" s="369">
        <v>16377</v>
      </c>
      <c r="F24" s="369">
        <v>0</v>
      </c>
      <c r="G24" s="369">
        <v>0</v>
      </c>
      <c r="H24" s="369">
        <v>16377</v>
      </c>
      <c r="I24" s="369">
        <v>-662402</v>
      </c>
      <c r="J24" s="369">
        <f t="shared" si="1"/>
        <v>-646025</v>
      </c>
    </row>
    <row r="25" spans="2:10" x14ac:dyDescent="0.35">
      <c r="B25" s="20" t="s">
        <v>68</v>
      </c>
      <c r="C25" s="24">
        <v>19.5</v>
      </c>
      <c r="D25" s="369">
        <v>0</v>
      </c>
      <c r="E25" s="369">
        <v>0</v>
      </c>
      <c r="F25" s="369">
        <v>19964</v>
      </c>
      <c r="G25" s="369">
        <v>0</v>
      </c>
      <c r="H25" s="369">
        <v>19964</v>
      </c>
      <c r="I25" s="369">
        <v>0</v>
      </c>
      <c r="J25" s="369">
        <f t="shared" si="1"/>
        <v>19964</v>
      </c>
    </row>
    <row r="26" spans="2:10" x14ac:dyDescent="0.35">
      <c r="B26" s="20" t="s">
        <v>69</v>
      </c>
      <c r="C26" s="24"/>
      <c r="D26" s="369">
        <v>0</v>
      </c>
      <c r="E26" s="369">
        <v>11690</v>
      </c>
      <c r="F26" s="369">
        <v>0</v>
      </c>
      <c r="G26" s="369">
        <v>0</v>
      </c>
      <c r="H26" s="369">
        <v>11690</v>
      </c>
      <c r="I26" s="369">
        <v>-11690</v>
      </c>
      <c r="J26" s="369">
        <f t="shared" si="1"/>
        <v>0</v>
      </c>
    </row>
    <row r="27" spans="2:10" x14ac:dyDescent="0.35">
      <c r="B27" s="20" t="s">
        <v>70</v>
      </c>
      <c r="C27" s="24"/>
      <c r="D27" s="369">
        <v>0</v>
      </c>
      <c r="E27" s="369">
        <v>35</v>
      </c>
      <c r="F27" s="369">
        <v>0</v>
      </c>
      <c r="G27" s="369">
        <v>0</v>
      </c>
      <c r="H27" s="369">
        <v>35</v>
      </c>
      <c r="I27" s="369">
        <v>-35</v>
      </c>
      <c r="J27" s="369">
        <f t="shared" si="1"/>
        <v>0</v>
      </c>
    </row>
    <row r="28" spans="2:10" x14ac:dyDescent="0.35">
      <c r="B28" s="20" t="s">
        <v>664</v>
      </c>
      <c r="C28" s="24"/>
      <c r="D28" s="369">
        <v>0</v>
      </c>
      <c r="E28" s="369">
        <v>-5659</v>
      </c>
      <c r="F28" s="369">
        <v>0</v>
      </c>
      <c r="G28" s="369">
        <v>0</v>
      </c>
      <c r="H28" s="369">
        <v>-5659</v>
      </c>
      <c r="I28" s="369">
        <v>5659</v>
      </c>
      <c r="J28" s="369">
        <f t="shared" si="1"/>
        <v>0</v>
      </c>
    </row>
    <row r="29" spans="2:10" x14ac:dyDescent="0.35">
      <c r="B29" s="20" t="s">
        <v>72</v>
      </c>
      <c r="C29" s="24"/>
      <c r="D29" s="369">
        <v>0</v>
      </c>
      <c r="E29" s="369">
        <v>0</v>
      </c>
      <c r="F29" s="369">
        <v>0</v>
      </c>
      <c r="G29" s="369">
        <v>0</v>
      </c>
      <c r="H29" s="369">
        <v>0</v>
      </c>
      <c r="I29" s="369">
        <v>0</v>
      </c>
      <c r="J29" s="369">
        <f t="shared" si="1"/>
        <v>0</v>
      </c>
    </row>
    <row r="30" spans="2:10" ht="16.5" x14ac:dyDescent="0.35">
      <c r="B30" s="20" t="s">
        <v>677</v>
      </c>
      <c r="C30" s="24"/>
      <c r="D30" s="369">
        <v>-79260</v>
      </c>
      <c r="E30" s="369">
        <v>0</v>
      </c>
      <c r="F30" s="369">
        <v>0</v>
      </c>
      <c r="G30" s="369">
        <v>0</v>
      </c>
      <c r="H30" s="369">
        <v>0</v>
      </c>
      <c r="I30" s="369">
        <v>0</v>
      </c>
      <c r="J30" s="369">
        <f t="shared" si="1"/>
        <v>0</v>
      </c>
    </row>
    <row r="31" spans="2:10" x14ac:dyDescent="0.35">
      <c r="B31" s="20" t="s">
        <v>653</v>
      </c>
      <c r="C31" s="24"/>
      <c r="D31" s="369">
        <v>9300</v>
      </c>
      <c r="E31" s="369">
        <v>0</v>
      </c>
      <c r="F31" s="369">
        <v>0</v>
      </c>
      <c r="G31" s="369">
        <v>0</v>
      </c>
      <c r="H31" s="369">
        <v>0</v>
      </c>
      <c r="I31" s="369">
        <v>0</v>
      </c>
      <c r="J31" s="369">
        <f t="shared" si="1"/>
        <v>0</v>
      </c>
    </row>
    <row r="32" spans="2:10" x14ac:dyDescent="0.35">
      <c r="B32" s="33" t="s">
        <v>73</v>
      </c>
      <c r="C32" s="31"/>
      <c r="D32" s="368">
        <v>-423</v>
      </c>
      <c r="E32" s="368"/>
      <c r="F32" s="368">
        <v>0</v>
      </c>
      <c r="G32" s="368">
        <v>0</v>
      </c>
      <c r="H32" s="368">
        <v>0</v>
      </c>
      <c r="I32" s="368"/>
      <c r="J32" s="368">
        <f t="shared" si="1"/>
        <v>0</v>
      </c>
    </row>
    <row r="33" spans="2:10" x14ac:dyDescent="0.35">
      <c r="B33" s="41" t="s">
        <v>64</v>
      </c>
      <c r="C33" s="24"/>
      <c r="D33" s="369">
        <f>SUM(D21:D32)</f>
        <v>-46915</v>
      </c>
      <c r="E33" s="369">
        <f t="shared" ref="E33:I33" si="2">SUM(E21:E32)</f>
        <v>16671</v>
      </c>
      <c r="F33" s="369">
        <f t="shared" si="2"/>
        <v>-12788</v>
      </c>
      <c r="G33" s="369">
        <f t="shared" si="2"/>
        <v>0</v>
      </c>
      <c r="H33" s="369">
        <f t="shared" si="2"/>
        <v>3883</v>
      </c>
      <c r="I33" s="369">
        <f t="shared" si="2"/>
        <v>-662696</v>
      </c>
      <c r="J33" s="369">
        <f>++D33+H33+I33</f>
        <v>-705728</v>
      </c>
    </row>
    <row r="34" spans="2:10" x14ac:dyDescent="0.35">
      <c r="B34" s="30" t="s">
        <v>74</v>
      </c>
      <c r="C34" s="31"/>
      <c r="D34" s="368"/>
      <c r="E34" s="368"/>
      <c r="F34" s="368"/>
      <c r="G34" s="368"/>
      <c r="H34" s="368"/>
      <c r="I34" s="368"/>
      <c r="J34" s="368"/>
    </row>
    <row r="35" spans="2:10" ht="15" thickBot="1" x14ac:dyDescent="0.4">
      <c r="B35" s="77" t="s">
        <v>89</v>
      </c>
      <c r="C35" s="75"/>
      <c r="D35" s="370">
        <f>++D17+D33+D20</f>
        <v>-165612</v>
      </c>
      <c r="E35" s="370">
        <f t="shared" ref="E35:J35" si="3">++E17+E33+E20</f>
        <v>776891</v>
      </c>
      <c r="F35" s="370">
        <f t="shared" si="3"/>
        <v>57531</v>
      </c>
      <c r="G35" s="370">
        <f t="shared" si="3"/>
        <v>11860</v>
      </c>
      <c r="H35" s="370">
        <f t="shared" si="3"/>
        <v>846282</v>
      </c>
      <c r="I35" s="370">
        <f t="shared" si="3"/>
        <v>3705477</v>
      </c>
      <c r="J35" s="370">
        <f t="shared" si="3"/>
        <v>4386147</v>
      </c>
    </row>
  </sheetData>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52AC5A-6FBD-4F8B-BB3A-C1F9EDB34D06}">
  <sheetPr codeName="Sheet30">
    <tabColor theme="9"/>
  </sheetPr>
  <dimension ref="B7:J30"/>
  <sheetViews>
    <sheetView showGridLines="0" zoomScale="70" zoomScaleNormal="70" workbookViewId="0">
      <selection activeCell="Q33" sqref="Q33"/>
    </sheetView>
  </sheetViews>
  <sheetFormatPr defaultRowHeight="14.5" x14ac:dyDescent="0.35"/>
  <cols>
    <col min="2" max="2" width="74.26953125" bestFit="1" customWidth="1"/>
    <col min="3" max="3" width="6.81640625" bestFit="1" customWidth="1"/>
    <col min="4" max="10" width="14.7265625" customWidth="1"/>
  </cols>
  <sheetData>
    <row r="7" spans="2:10" x14ac:dyDescent="0.35">
      <c r="B7" s="20"/>
      <c r="C7" s="20"/>
      <c r="D7" s="28" t="s">
        <v>75</v>
      </c>
      <c r="E7" s="28"/>
      <c r="F7" s="28" t="s">
        <v>78</v>
      </c>
      <c r="G7" s="28"/>
      <c r="H7" s="28"/>
      <c r="I7" s="28"/>
      <c r="J7" s="28"/>
    </row>
    <row r="8" spans="2:10" x14ac:dyDescent="0.35">
      <c r="B8" s="20"/>
      <c r="C8" s="20"/>
      <c r="D8" s="28" t="s">
        <v>76</v>
      </c>
      <c r="E8" s="28"/>
      <c r="F8" s="28" t="s">
        <v>79</v>
      </c>
      <c r="G8" s="28" t="s">
        <v>81</v>
      </c>
      <c r="H8" s="28" t="s">
        <v>82</v>
      </c>
      <c r="I8" s="28" t="s">
        <v>84</v>
      </c>
      <c r="J8" s="28" t="s">
        <v>82</v>
      </c>
    </row>
    <row r="9" spans="2:10" ht="16.5" x14ac:dyDescent="0.35">
      <c r="B9" s="20"/>
      <c r="C9" s="20"/>
      <c r="D9" s="28" t="s">
        <v>689</v>
      </c>
      <c r="E9" s="28" t="s">
        <v>77</v>
      </c>
      <c r="F9" s="28" t="s">
        <v>80</v>
      </c>
      <c r="G9" s="28" t="s">
        <v>683</v>
      </c>
      <c r="H9" s="28" t="s">
        <v>83</v>
      </c>
      <c r="I9" s="28" t="s">
        <v>85</v>
      </c>
      <c r="J9" s="28" t="s">
        <v>86</v>
      </c>
    </row>
    <row r="10" spans="2:10" ht="15" thickBot="1" x14ac:dyDescent="0.4">
      <c r="B10" s="80"/>
      <c r="C10" s="80" t="s">
        <v>0</v>
      </c>
      <c r="D10" s="91" t="s">
        <v>1</v>
      </c>
      <c r="E10" s="91" t="s">
        <v>1</v>
      </c>
      <c r="F10" s="91" t="s">
        <v>1</v>
      </c>
      <c r="G10" s="91" t="s">
        <v>1</v>
      </c>
      <c r="H10" s="91" t="s">
        <v>1</v>
      </c>
      <c r="I10" s="91" t="s">
        <v>1</v>
      </c>
      <c r="J10" s="91" t="s">
        <v>1</v>
      </c>
    </row>
    <row r="11" spans="2:10" x14ac:dyDescent="0.35">
      <c r="B11" s="41" t="s">
        <v>63</v>
      </c>
      <c r="C11" s="24"/>
      <c r="D11" s="90"/>
      <c r="E11" s="90"/>
      <c r="F11" s="90"/>
      <c r="G11" s="90"/>
      <c r="H11" s="90"/>
      <c r="I11" s="90"/>
      <c r="J11" s="90"/>
    </row>
    <row r="12" spans="2:10" x14ac:dyDescent="0.35">
      <c r="B12" s="30" t="s">
        <v>684</v>
      </c>
      <c r="C12" s="31"/>
      <c r="D12" s="372">
        <v>-165612</v>
      </c>
      <c r="E12" s="372">
        <v>776891</v>
      </c>
      <c r="F12" s="372">
        <v>57531</v>
      </c>
      <c r="G12" s="372">
        <v>11860</v>
      </c>
      <c r="H12" s="372">
        <v>846282</v>
      </c>
      <c r="I12" s="372">
        <v>3705477</v>
      </c>
      <c r="J12" s="372">
        <f>++D12+H12+I12</f>
        <v>4386147</v>
      </c>
    </row>
    <row r="13" spans="2:10" x14ac:dyDescent="0.35">
      <c r="B13" s="20" t="s">
        <v>91</v>
      </c>
      <c r="C13" s="24"/>
      <c r="D13" s="373">
        <v>0</v>
      </c>
      <c r="E13" s="373">
        <v>0</v>
      </c>
      <c r="F13" s="373">
        <v>0</v>
      </c>
      <c r="G13" s="373">
        <v>0</v>
      </c>
      <c r="H13" s="373">
        <v>0</v>
      </c>
      <c r="I13" s="373">
        <v>917754</v>
      </c>
      <c r="J13" s="373">
        <f>++D13+H13+I13</f>
        <v>917754</v>
      </c>
    </row>
    <row r="14" spans="2:10" x14ac:dyDescent="0.35">
      <c r="B14" s="33" t="s">
        <v>65</v>
      </c>
      <c r="C14" s="31"/>
      <c r="D14" s="372">
        <v>0</v>
      </c>
      <c r="E14" s="372">
        <v>73192</v>
      </c>
      <c r="F14" s="372">
        <v>0</v>
      </c>
      <c r="G14" s="372">
        <v>-29656</v>
      </c>
      <c r="H14" s="372">
        <v>43536</v>
      </c>
      <c r="I14" s="372">
        <v>0</v>
      </c>
      <c r="J14" s="372">
        <f>++D14+H14+I14</f>
        <v>43536</v>
      </c>
    </row>
    <row r="15" spans="2:10" ht="15" thickBot="1" x14ac:dyDescent="0.4">
      <c r="B15" s="80" t="s">
        <v>66</v>
      </c>
      <c r="C15" s="75"/>
      <c r="D15" s="374">
        <f>SUM(D13:D14)</f>
        <v>0</v>
      </c>
      <c r="E15" s="374">
        <f t="shared" ref="E15:J15" si="0">SUM(E13:E14)</f>
        <v>73192</v>
      </c>
      <c r="F15" s="374">
        <f t="shared" si="0"/>
        <v>0</v>
      </c>
      <c r="G15" s="374">
        <f t="shared" si="0"/>
        <v>-29656</v>
      </c>
      <c r="H15" s="374">
        <f t="shared" si="0"/>
        <v>43536</v>
      </c>
      <c r="I15" s="374">
        <f t="shared" si="0"/>
        <v>917754</v>
      </c>
      <c r="J15" s="374">
        <f t="shared" si="0"/>
        <v>961290</v>
      </c>
    </row>
    <row r="16" spans="2:10" x14ac:dyDescent="0.35">
      <c r="B16" s="20" t="s">
        <v>685</v>
      </c>
      <c r="C16" s="24">
        <v>19.5</v>
      </c>
      <c r="D16" s="373">
        <v>6531</v>
      </c>
      <c r="E16" s="373">
        <v>0</v>
      </c>
      <c r="F16" s="373">
        <v>-10412</v>
      </c>
      <c r="G16" s="373">
        <v>0</v>
      </c>
      <c r="H16" s="373">
        <f>++E16+F16+G16</f>
        <v>-10412</v>
      </c>
      <c r="I16" s="373">
        <v>0</v>
      </c>
      <c r="J16" s="373">
        <f>++D16+H16+I16</f>
        <v>-3881</v>
      </c>
    </row>
    <row r="17" spans="2:10" x14ac:dyDescent="0.35">
      <c r="B17" s="20" t="s">
        <v>686</v>
      </c>
      <c r="C17" s="24">
        <v>19.5</v>
      </c>
      <c r="D17" s="373">
        <v>9254</v>
      </c>
      <c r="E17" s="373">
        <v>0</v>
      </c>
      <c r="F17" s="373">
        <v>-14173</v>
      </c>
      <c r="G17" s="373">
        <v>0</v>
      </c>
      <c r="H17" s="373">
        <f t="shared" ref="H17:H27" si="1">++E17+F17+G17</f>
        <v>-14173</v>
      </c>
      <c r="I17" s="373">
        <v>0</v>
      </c>
      <c r="J17" s="373">
        <f t="shared" ref="J17:J27" si="2">++D17+H17+I17</f>
        <v>-4919</v>
      </c>
    </row>
    <row r="18" spans="2:10" ht="16.5" x14ac:dyDescent="0.35">
      <c r="B18" s="20" t="s">
        <v>676</v>
      </c>
      <c r="C18" s="24"/>
      <c r="D18" s="373">
        <v>0</v>
      </c>
      <c r="E18" s="373">
        <v>-6129</v>
      </c>
      <c r="F18" s="373">
        <v>0</v>
      </c>
      <c r="G18" s="373">
        <v>0</v>
      </c>
      <c r="H18" s="373">
        <f t="shared" si="1"/>
        <v>-6129</v>
      </c>
      <c r="I18" s="373">
        <v>6129</v>
      </c>
      <c r="J18" s="373">
        <f t="shared" si="2"/>
        <v>0</v>
      </c>
    </row>
    <row r="19" spans="2:10" x14ac:dyDescent="0.35">
      <c r="B19" s="20" t="s">
        <v>67</v>
      </c>
      <c r="C19" s="24">
        <v>18.399999999999999</v>
      </c>
      <c r="D19" s="373">
        <v>0</v>
      </c>
      <c r="E19" s="373">
        <v>16696</v>
      </c>
      <c r="F19" s="373">
        <v>0</v>
      </c>
      <c r="G19" s="373">
        <v>0</v>
      </c>
      <c r="H19" s="373">
        <f t="shared" si="1"/>
        <v>16696</v>
      </c>
      <c r="I19" s="373">
        <v>-676538</v>
      </c>
      <c r="J19" s="373">
        <f t="shared" si="2"/>
        <v>-659842</v>
      </c>
    </row>
    <row r="20" spans="2:10" x14ac:dyDescent="0.35">
      <c r="B20" s="20" t="s">
        <v>68</v>
      </c>
      <c r="C20" s="24">
        <v>19.5</v>
      </c>
      <c r="D20" s="373">
        <v>0</v>
      </c>
      <c r="E20" s="373">
        <v>0</v>
      </c>
      <c r="F20" s="373">
        <v>36598</v>
      </c>
      <c r="G20" s="373">
        <v>0</v>
      </c>
      <c r="H20" s="373">
        <f t="shared" si="1"/>
        <v>36598</v>
      </c>
      <c r="I20" s="373">
        <v>0</v>
      </c>
      <c r="J20" s="373">
        <f t="shared" si="2"/>
        <v>36598</v>
      </c>
    </row>
    <row r="21" spans="2:10" x14ac:dyDescent="0.35">
      <c r="B21" s="20" t="s">
        <v>69</v>
      </c>
      <c r="C21" s="24"/>
      <c r="D21" s="373">
        <v>0</v>
      </c>
      <c r="E21" s="373">
        <v>14246</v>
      </c>
      <c r="F21" s="373">
        <v>0</v>
      </c>
      <c r="G21" s="373">
        <v>0</v>
      </c>
      <c r="H21" s="373">
        <f t="shared" si="1"/>
        <v>14246</v>
      </c>
      <c r="I21" s="373">
        <v>-14246</v>
      </c>
      <c r="J21" s="373">
        <f t="shared" si="2"/>
        <v>0</v>
      </c>
    </row>
    <row r="22" spans="2:10" x14ac:dyDescent="0.35">
      <c r="B22" s="20" t="s">
        <v>70</v>
      </c>
      <c r="C22" s="24"/>
      <c r="D22" s="373">
        <v>0</v>
      </c>
      <c r="E22" s="373">
        <v>12921</v>
      </c>
      <c r="F22" s="373">
        <v>0</v>
      </c>
      <c r="G22" s="373">
        <v>0</v>
      </c>
      <c r="H22" s="373">
        <f t="shared" si="1"/>
        <v>12921</v>
      </c>
      <c r="I22" s="373">
        <v>-12921</v>
      </c>
      <c r="J22" s="373">
        <f t="shared" si="2"/>
        <v>0</v>
      </c>
    </row>
    <row r="23" spans="2:10" x14ac:dyDescent="0.35">
      <c r="B23" s="20" t="s">
        <v>664</v>
      </c>
      <c r="C23" s="24"/>
      <c r="D23" s="373">
        <v>0</v>
      </c>
      <c r="E23" s="373">
        <v>-7086</v>
      </c>
      <c r="F23" s="373">
        <v>0</v>
      </c>
      <c r="G23" s="373">
        <v>0</v>
      </c>
      <c r="H23" s="373">
        <f t="shared" si="1"/>
        <v>-7086</v>
      </c>
      <c r="I23" s="373">
        <v>7086</v>
      </c>
      <c r="J23" s="373">
        <f t="shared" si="2"/>
        <v>0</v>
      </c>
    </row>
    <row r="24" spans="2:10" x14ac:dyDescent="0.35">
      <c r="B24" s="20" t="s">
        <v>72</v>
      </c>
      <c r="C24" s="24"/>
      <c r="D24" s="373">
        <v>0</v>
      </c>
      <c r="E24" s="373">
        <v>0</v>
      </c>
      <c r="F24" s="373">
        <v>0</v>
      </c>
      <c r="G24" s="373">
        <v>0</v>
      </c>
      <c r="H24" s="373">
        <f t="shared" si="1"/>
        <v>0</v>
      </c>
      <c r="I24" s="373">
        <v>0</v>
      </c>
      <c r="J24" s="373">
        <f t="shared" si="2"/>
        <v>0</v>
      </c>
    </row>
    <row r="25" spans="2:10" ht="16.5" x14ac:dyDescent="0.35">
      <c r="B25" s="20" t="s">
        <v>687</v>
      </c>
      <c r="C25" s="24"/>
      <c r="D25" s="373">
        <v>-127292</v>
      </c>
      <c r="E25" s="373">
        <v>0</v>
      </c>
      <c r="F25" s="373">
        <v>0</v>
      </c>
      <c r="G25" s="373">
        <v>0</v>
      </c>
      <c r="H25" s="373">
        <f t="shared" si="1"/>
        <v>0</v>
      </c>
      <c r="I25" s="373">
        <v>0</v>
      </c>
      <c r="J25" s="373">
        <f t="shared" si="2"/>
        <v>-127292</v>
      </c>
    </row>
    <row r="26" spans="2:10" x14ac:dyDescent="0.35">
      <c r="B26" s="20" t="s">
        <v>653</v>
      </c>
      <c r="C26" s="24"/>
      <c r="D26" s="373">
        <v>95149</v>
      </c>
      <c r="E26" s="373">
        <v>0</v>
      </c>
      <c r="F26" s="373">
        <v>0</v>
      </c>
      <c r="G26" s="373">
        <v>0</v>
      </c>
      <c r="H26" s="373">
        <f t="shared" si="1"/>
        <v>0</v>
      </c>
      <c r="I26" s="373">
        <v>0</v>
      </c>
      <c r="J26" s="373">
        <f t="shared" si="2"/>
        <v>95149</v>
      </c>
    </row>
    <row r="27" spans="2:10" x14ac:dyDescent="0.35">
      <c r="B27" s="33" t="s">
        <v>73</v>
      </c>
      <c r="C27" s="31"/>
      <c r="D27" s="372">
        <v>-503</v>
      </c>
      <c r="E27" s="372"/>
      <c r="F27" s="372">
        <v>0</v>
      </c>
      <c r="G27" s="372">
        <v>0</v>
      </c>
      <c r="H27" s="372">
        <f t="shared" si="1"/>
        <v>0</v>
      </c>
      <c r="I27" s="372">
        <v>0</v>
      </c>
      <c r="J27" s="372">
        <f t="shared" si="2"/>
        <v>-503</v>
      </c>
    </row>
    <row r="28" spans="2:10" x14ac:dyDescent="0.35">
      <c r="B28" s="41" t="s">
        <v>64</v>
      </c>
      <c r="C28" s="24"/>
      <c r="D28" s="373"/>
      <c r="E28" s="373"/>
      <c r="F28" s="373"/>
      <c r="G28" s="373"/>
      <c r="H28" s="373"/>
      <c r="I28" s="373"/>
      <c r="J28" s="373"/>
    </row>
    <row r="29" spans="2:10" x14ac:dyDescent="0.35">
      <c r="B29" s="30" t="s">
        <v>74</v>
      </c>
      <c r="C29" s="31"/>
      <c r="D29" s="372">
        <f>SUM(D16:D27)</f>
        <v>-16861</v>
      </c>
      <c r="E29" s="372">
        <f t="shared" ref="E29:J29" si="3">SUM(E16:E27)</f>
        <v>30648</v>
      </c>
      <c r="F29" s="372">
        <f t="shared" si="3"/>
        <v>12013</v>
      </c>
      <c r="G29" s="372">
        <f t="shared" si="3"/>
        <v>0</v>
      </c>
      <c r="H29" s="372">
        <f t="shared" si="3"/>
        <v>42661</v>
      </c>
      <c r="I29" s="372">
        <f t="shared" si="3"/>
        <v>-690490</v>
      </c>
      <c r="J29" s="372">
        <f t="shared" si="3"/>
        <v>-664690</v>
      </c>
    </row>
    <row r="30" spans="2:10" ht="15" thickBot="1" x14ac:dyDescent="0.4">
      <c r="B30" s="77" t="s">
        <v>688</v>
      </c>
      <c r="C30" s="75"/>
      <c r="D30" s="374">
        <f>++D12+D15+D29</f>
        <v>-182473</v>
      </c>
      <c r="E30" s="374">
        <f t="shared" ref="E30:J30" si="4">++E12+E15+E29</f>
        <v>880731</v>
      </c>
      <c r="F30" s="374">
        <f t="shared" si="4"/>
        <v>69544</v>
      </c>
      <c r="G30" s="374">
        <f t="shared" si="4"/>
        <v>-17796</v>
      </c>
      <c r="H30" s="374">
        <f t="shared" si="4"/>
        <v>932479</v>
      </c>
      <c r="I30" s="374">
        <f t="shared" si="4"/>
        <v>3932741</v>
      </c>
      <c r="J30" s="374">
        <f t="shared" si="4"/>
        <v>4682747</v>
      </c>
    </row>
  </sheetData>
  <pageMargins left="0.7" right="0.7" top="0.75" bottom="0.75" header="0.3" footer="0.3"/>
  <ignoredErrors>
    <ignoredError sqref="D15:J30" formulaRange="1"/>
  </ignoredErrors>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DB8137-98C3-4C48-93B2-AEFEEE0F28AF}">
  <sheetPr codeName="Sheet31">
    <tabColor theme="9"/>
  </sheetPr>
  <dimension ref="B7:K44"/>
  <sheetViews>
    <sheetView showGridLines="0" zoomScale="70" zoomScaleNormal="70" workbookViewId="0">
      <selection activeCell="S29" sqref="S29"/>
    </sheetView>
  </sheetViews>
  <sheetFormatPr defaultRowHeight="14.5" x14ac:dyDescent="0.35"/>
  <cols>
    <col min="2" max="2" width="77.81640625" bestFit="1" customWidth="1"/>
    <col min="4" max="4" width="13.7265625" customWidth="1"/>
    <col min="5" max="10" width="14.7265625" customWidth="1"/>
  </cols>
  <sheetData>
    <row r="7" spans="2:10" x14ac:dyDescent="0.35">
      <c r="B7" s="20"/>
      <c r="C7" s="20"/>
      <c r="D7" s="20"/>
      <c r="E7" s="20"/>
      <c r="F7" s="20"/>
      <c r="G7" s="20"/>
      <c r="H7" s="20"/>
      <c r="I7" s="20"/>
      <c r="J7" s="20"/>
    </row>
    <row r="8" spans="2:10" x14ac:dyDescent="0.35">
      <c r="B8" s="20"/>
      <c r="C8" s="20"/>
      <c r="D8" s="24" t="s">
        <v>390</v>
      </c>
      <c r="E8" s="24"/>
      <c r="F8" s="24" t="s">
        <v>78</v>
      </c>
      <c r="G8" s="24"/>
      <c r="H8" s="24"/>
      <c r="I8" s="24"/>
      <c r="J8" s="24"/>
    </row>
    <row r="9" spans="2:10" x14ac:dyDescent="0.35">
      <c r="B9" s="20"/>
      <c r="C9" s="20"/>
      <c r="D9" s="24" t="s">
        <v>76</v>
      </c>
      <c r="E9" s="24"/>
      <c r="F9" s="24" t="s">
        <v>79</v>
      </c>
      <c r="G9" s="24" t="s">
        <v>691</v>
      </c>
      <c r="H9" s="24" t="s">
        <v>82</v>
      </c>
      <c r="I9" s="24" t="s">
        <v>84</v>
      </c>
      <c r="J9" s="24" t="s">
        <v>82</v>
      </c>
    </row>
    <row r="10" spans="2:10" ht="16.5" x14ac:dyDescent="0.35">
      <c r="B10" s="20"/>
      <c r="C10" s="89"/>
      <c r="D10" s="24" t="s">
        <v>690</v>
      </c>
      <c r="E10" s="24" t="s">
        <v>77</v>
      </c>
      <c r="F10" s="24" t="s">
        <v>80</v>
      </c>
      <c r="G10" s="24" t="s">
        <v>679</v>
      </c>
      <c r="H10" s="24" t="s">
        <v>680</v>
      </c>
      <c r="I10" s="24" t="s">
        <v>681</v>
      </c>
      <c r="J10" s="24" t="s">
        <v>682</v>
      </c>
    </row>
    <row r="11" spans="2:10" ht="15" thickBot="1" x14ac:dyDescent="0.4">
      <c r="B11" s="77"/>
      <c r="C11" s="93" t="s">
        <v>0</v>
      </c>
      <c r="D11" s="92" t="s">
        <v>1</v>
      </c>
      <c r="E11" s="92" t="s">
        <v>1</v>
      </c>
      <c r="F11" s="92" t="s">
        <v>692</v>
      </c>
      <c r="G11" s="92" t="s">
        <v>1</v>
      </c>
      <c r="H11" s="92" t="s">
        <v>1</v>
      </c>
      <c r="I11" s="92" t="s">
        <v>1</v>
      </c>
      <c r="J11" s="92" t="s">
        <v>1</v>
      </c>
    </row>
    <row r="12" spans="2:10" x14ac:dyDescent="0.35">
      <c r="B12" s="94" t="s">
        <v>255</v>
      </c>
      <c r="C12" s="95"/>
      <c r="D12" s="375">
        <v>-112983</v>
      </c>
      <c r="E12" s="375">
        <v>20775</v>
      </c>
      <c r="F12" s="375">
        <v>70319</v>
      </c>
      <c r="G12" s="375">
        <v>-1652</v>
      </c>
      <c r="H12" s="375">
        <v>89442</v>
      </c>
      <c r="I12" s="375">
        <v>3327771</v>
      </c>
      <c r="J12" s="375">
        <f>++D12+H12+I12</f>
        <v>3304230</v>
      </c>
    </row>
    <row r="13" spans="2:10" x14ac:dyDescent="0.35">
      <c r="B13" s="20" t="s">
        <v>21</v>
      </c>
      <c r="C13" s="89"/>
      <c r="D13" s="369">
        <v>0</v>
      </c>
      <c r="E13" s="369">
        <v>0</v>
      </c>
      <c r="F13" s="369">
        <v>0</v>
      </c>
      <c r="G13" s="369">
        <v>0</v>
      </c>
      <c r="H13" s="369">
        <v>0</v>
      </c>
      <c r="I13" s="369">
        <v>722162</v>
      </c>
      <c r="J13" s="369">
        <f>++D13+H13+I13</f>
        <v>722162</v>
      </c>
    </row>
    <row r="14" spans="2:10" x14ac:dyDescent="0.35">
      <c r="B14" s="33" t="s">
        <v>65</v>
      </c>
      <c r="C14" s="88"/>
      <c r="D14" s="368">
        <v>0</v>
      </c>
      <c r="E14" s="368">
        <v>4836</v>
      </c>
      <c r="F14" s="368">
        <v>0</v>
      </c>
      <c r="G14" s="368">
        <v>13512</v>
      </c>
      <c r="H14" s="368">
        <v>18348</v>
      </c>
      <c r="I14" s="368"/>
      <c r="J14" s="368">
        <f>++D14+H14+I14</f>
        <v>18348</v>
      </c>
    </row>
    <row r="15" spans="2:10" ht="15" thickBot="1" x14ac:dyDescent="0.4">
      <c r="B15" s="80" t="s">
        <v>66</v>
      </c>
      <c r="C15" s="93"/>
      <c r="D15" s="371">
        <f>++D13+D14</f>
        <v>0</v>
      </c>
      <c r="E15" s="371">
        <f t="shared" ref="E15:J15" si="0">++E13+E14</f>
        <v>4836</v>
      </c>
      <c r="F15" s="371">
        <f t="shared" si="0"/>
        <v>0</v>
      </c>
      <c r="G15" s="371">
        <f t="shared" si="0"/>
        <v>13512</v>
      </c>
      <c r="H15" s="371">
        <f t="shared" si="0"/>
        <v>18348</v>
      </c>
      <c r="I15" s="371">
        <f t="shared" si="0"/>
        <v>722162</v>
      </c>
      <c r="J15" s="371">
        <f t="shared" si="0"/>
        <v>740510</v>
      </c>
    </row>
    <row r="16" spans="2:10" x14ac:dyDescent="0.35">
      <c r="B16" s="20" t="s">
        <v>87</v>
      </c>
      <c r="C16" s="45" t="s">
        <v>697</v>
      </c>
      <c r="D16" s="369">
        <v>15548</v>
      </c>
      <c r="E16" s="369">
        <v>0</v>
      </c>
      <c r="F16" s="369">
        <v>-24832</v>
      </c>
      <c r="G16" s="369">
        <v>0</v>
      </c>
      <c r="H16" s="369">
        <v>-24832</v>
      </c>
      <c r="I16" s="369">
        <v>0</v>
      </c>
      <c r="J16" s="369">
        <f>++D16+H16+I16</f>
        <v>-9284</v>
      </c>
    </row>
    <row r="17" spans="2:11" x14ac:dyDescent="0.35">
      <c r="B17" s="20" t="s">
        <v>693</v>
      </c>
      <c r="C17" s="45" t="s">
        <v>697</v>
      </c>
      <c r="D17" s="369">
        <v>7920</v>
      </c>
      <c r="E17" s="369">
        <v>0</v>
      </c>
      <c r="F17" s="369">
        <v>-7920</v>
      </c>
      <c r="G17" s="369">
        <v>0</v>
      </c>
      <c r="H17" s="369">
        <v>-7920</v>
      </c>
      <c r="I17" s="369">
        <v>0</v>
      </c>
      <c r="J17" s="369">
        <f t="shared" ref="J17:J25" si="1">++D17+H17+I17</f>
        <v>0</v>
      </c>
    </row>
    <row r="18" spans="2:11" x14ac:dyDescent="0.35">
      <c r="B18" s="20" t="s">
        <v>93</v>
      </c>
      <c r="C18" s="45" t="s">
        <v>698</v>
      </c>
      <c r="D18" s="369">
        <v>0</v>
      </c>
      <c r="E18" s="369">
        <v>0</v>
      </c>
      <c r="F18" s="369">
        <v>0</v>
      </c>
      <c r="G18" s="369">
        <v>0</v>
      </c>
      <c r="H18" s="369">
        <v>0</v>
      </c>
      <c r="I18" s="369">
        <v>-662402</v>
      </c>
      <c r="J18" s="369">
        <f t="shared" si="1"/>
        <v>-662402</v>
      </c>
    </row>
    <row r="19" spans="2:11" x14ac:dyDescent="0.35">
      <c r="B19" s="20" t="s">
        <v>94</v>
      </c>
      <c r="C19" s="45" t="s">
        <v>697</v>
      </c>
      <c r="D19" s="369">
        <v>0</v>
      </c>
      <c r="E19" s="369"/>
      <c r="F19" s="369">
        <v>19964</v>
      </c>
      <c r="G19" s="369">
        <v>0</v>
      </c>
      <c r="H19" s="369">
        <v>19964</v>
      </c>
      <c r="I19" s="369">
        <v>0</v>
      </c>
      <c r="J19" s="369">
        <f t="shared" si="1"/>
        <v>19964</v>
      </c>
    </row>
    <row r="20" spans="2:11" x14ac:dyDescent="0.35">
      <c r="B20" s="20" t="s">
        <v>95</v>
      </c>
      <c r="C20" s="89"/>
      <c r="D20" s="369">
        <v>0</v>
      </c>
      <c r="E20" s="369">
        <v>36</v>
      </c>
      <c r="F20" s="369">
        <v>0</v>
      </c>
      <c r="G20" s="369">
        <v>0</v>
      </c>
      <c r="H20" s="369">
        <v>36</v>
      </c>
      <c r="I20" s="369">
        <v>-36</v>
      </c>
      <c r="J20" s="369">
        <f t="shared" si="1"/>
        <v>0</v>
      </c>
    </row>
    <row r="21" spans="2:11" x14ac:dyDescent="0.35">
      <c r="B21" s="20" t="s">
        <v>71</v>
      </c>
      <c r="C21" s="89"/>
      <c r="D21" s="369"/>
      <c r="E21" s="369"/>
      <c r="F21" s="369"/>
      <c r="G21" s="369"/>
      <c r="H21" s="369"/>
      <c r="I21" s="369"/>
      <c r="J21" s="369">
        <f t="shared" si="1"/>
        <v>0</v>
      </c>
    </row>
    <row r="22" spans="2:11" x14ac:dyDescent="0.35">
      <c r="B22" s="20" t="s">
        <v>96</v>
      </c>
      <c r="C22" s="89"/>
      <c r="D22" s="369">
        <v>0</v>
      </c>
      <c r="E22" s="369">
        <v>-5659</v>
      </c>
      <c r="F22" s="369">
        <v>0</v>
      </c>
      <c r="G22" s="369">
        <v>0</v>
      </c>
      <c r="H22" s="369">
        <v>-5659</v>
      </c>
      <c r="I22" s="369">
        <v>5659</v>
      </c>
      <c r="J22" s="369">
        <f t="shared" si="1"/>
        <v>0</v>
      </c>
    </row>
    <row r="23" spans="2:11" ht="16.5" x14ac:dyDescent="0.35">
      <c r="B23" s="20" t="s">
        <v>694</v>
      </c>
      <c r="C23" s="89"/>
      <c r="D23" s="369">
        <v>-79260</v>
      </c>
      <c r="E23" s="369">
        <v>0</v>
      </c>
      <c r="F23" s="369">
        <v>0</v>
      </c>
      <c r="G23" s="369">
        <v>0</v>
      </c>
      <c r="H23" s="369">
        <v>0</v>
      </c>
      <c r="I23" s="369">
        <v>0</v>
      </c>
      <c r="J23" s="369">
        <f t="shared" si="1"/>
        <v>-79260</v>
      </c>
    </row>
    <row r="24" spans="2:11" x14ac:dyDescent="0.35">
      <c r="B24" s="20" t="s">
        <v>653</v>
      </c>
      <c r="C24" s="89"/>
      <c r="D24" s="369">
        <v>9300</v>
      </c>
      <c r="E24" s="369">
        <v>0</v>
      </c>
      <c r="F24" s="369">
        <v>0</v>
      </c>
      <c r="G24" s="369">
        <v>0</v>
      </c>
      <c r="H24" s="369">
        <v>0</v>
      </c>
      <c r="I24" s="369">
        <v>0</v>
      </c>
      <c r="J24" s="369">
        <f t="shared" si="1"/>
        <v>9300</v>
      </c>
    </row>
    <row r="25" spans="2:11" x14ac:dyDescent="0.35">
      <c r="B25" s="33" t="s">
        <v>73</v>
      </c>
      <c r="C25" s="88"/>
      <c r="D25" s="368">
        <v>-421</v>
      </c>
      <c r="E25" s="368">
        <v>0</v>
      </c>
      <c r="F25" s="368">
        <v>0</v>
      </c>
      <c r="G25" s="368">
        <v>0</v>
      </c>
      <c r="H25" s="368">
        <v>0</v>
      </c>
      <c r="I25" s="368">
        <v>0</v>
      </c>
      <c r="J25" s="368">
        <f t="shared" si="1"/>
        <v>-421</v>
      </c>
      <c r="K25" s="14"/>
    </row>
    <row r="26" spans="2:11" x14ac:dyDescent="0.35">
      <c r="B26" s="41" t="s">
        <v>92</v>
      </c>
      <c r="C26" s="89"/>
      <c r="D26" s="369"/>
      <c r="E26" s="369"/>
      <c r="F26" s="369"/>
      <c r="G26" s="369"/>
      <c r="H26" s="369"/>
      <c r="I26" s="369"/>
      <c r="J26" s="369"/>
    </row>
    <row r="27" spans="2:11" x14ac:dyDescent="0.35">
      <c r="B27" s="30" t="s">
        <v>74</v>
      </c>
      <c r="C27" s="88"/>
      <c r="D27" s="368">
        <f>SUM(D16:D25)</f>
        <v>-46913</v>
      </c>
      <c r="E27" s="368">
        <f t="shared" ref="E27:J27" si="2">SUM(E16:E25)</f>
        <v>-5623</v>
      </c>
      <c r="F27" s="368">
        <f t="shared" si="2"/>
        <v>-12788</v>
      </c>
      <c r="G27" s="368">
        <f t="shared" si="2"/>
        <v>0</v>
      </c>
      <c r="H27" s="368">
        <f t="shared" si="2"/>
        <v>-18411</v>
      </c>
      <c r="I27" s="368">
        <f t="shared" si="2"/>
        <v>-656779</v>
      </c>
      <c r="J27" s="368">
        <f t="shared" si="2"/>
        <v>-722103</v>
      </c>
    </row>
    <row r="28" spans="2:11" x14ac:dyDescent="0.35">
      <c r="B28" s="30" t="s">
        <v>89</v>
      </c>
      <c r="C28" s="88"/>
      <c r="D28" s="376">
        <v>-159896</v>
      </c>
      <c r="E28" s="376">
        <v>19988</v>
      </c>
      <c r="F28" s="376">
        <v>57531</v>
      </c>
      <c r="G28" s="376">
        <v>11860</v>
      </c>
      <c r="H28" s="376">
        <v>89379</v>
      </c>
      <c r="I28" s="376">
        <v>3393154</v>
      </c>
      <c r="J28" s="376">
        <f>++D28+H28+I28</f>
        <v>3322637</v>
      </c>
    </row>
    <row r="29" spans="2:11" x14ac:dyDescent="0.35">
      <c r="B29" s="20" t="s">
        <v>97</v>
      </c>
      <c r="C29" s="89"/>
      <c r="D29" s="377"/>
      <c r="E29" s="377">
        <v>0</v>
      </c>
      <c r="F29" s="377">
        <v>0</v>
      </c>
      <c r="G29" s="377">
        <v>0</v>
      </c>
      <c r="H29" s="377">
        <v>0</v>
      </c>
      <c r="I29" s="377">
        <v>773879</v>
      </c>
      <c r="J29" s="377">
        <f>++D29+H29+I29</f>
        <v>773879</v>
      </c>
    </row>
    <row r="30" spans="2:11" x14ac:dyDescent="0.35">
      <c r="B30" s="33" t="s">
        <v>65</v>
      </c>
      <c r="C30" s="88"/>
      <c r="D30" s="376">
        <v>0</v>
      </c>
      <c r="E30" s="376">
        <v>19844</v>
      </c>
      <c r="F30" s="376">
        <v>0</v>
      </c>
      <c r="G30" s="376">
        <v>-29656</v>
      </c>
      <c r="H30" s="376">
        <v>-9812</v>
      </c>
      <c r="I30" s="376"/>
      <c r="J30" s="376">
        <f>++D30+H30+I30</f>
        <v>-9812</v>
      </c>
    </row>
    <row r="31" spans="2:11" ht="15" thickBot="1" x14ac:dyDescent="0.4">
      <c r="B31" s="80" t="s">
        <v>98</v>
      </c>
      <c r="C31" s="93"/>
      <c r="D31" s="378">
        <f>++D29+D30</f>
        <v>0</v>
      </c>
      <c r="E31" s="378">
        <f t="shared" ref="E31:J31" si="3">++E29+E30</f>
        <v>19844</v>
      </c>
      <c r="F31" s="378">
        <f t="shared" si="3"/>
        <v>0</v>
      </c>
      <c r="G31" s="378">
        <f t="shared" si="3"/>
        <v>-29656</v>
      </c>
      <c r="H31" s="378">
        <f t="shared" si="3"/>
        <v>-9812</v>
      </c>
      <c r="I31" s="378">
        <f t="shared" si="3"/>
        <v>773879</v>
      </c>
      <c r="J31" s="378">
        <f t="shared" si="3"/>
        <v>764067</v>
      </c>
    </row>
    <row r="32" spans="2:11" x14ac:dyDescent="0.35">
      <c r="B32" s="20" t="s">
        <v>695</v>
      </c>
      <c r="C32" s="89" t="s">
        <v>697</v>
      </c>
      <c r="D32" s="377">
        <v>6531</v>
      </c>
      <c r="E32" s="377">
        <v>0</v>
      </c>
      <c r="F32" s="377">
        <v>-10003</v>
      </c>
      <c r="G32" s="377">
        <v>0</v>
      </c>
      <c r="H32" s="377">
        <v>-10003</v>
      </c>
      <c r="I32" s="377">
        <v>0</v>
      </c>
      <c r="J32" s="377">
        <f>++D32+H32+I32</f>
        <v>-3472</v>
      </c>
    </row>
    <row r="33" spans="2:10" x14ac:dyDescent="0.35">
      <c r="B33" s="20" t="s">
        <v>696</v>
      </c>
      <c r="C33" s="89" t="s">
        <v>697</v>
      </c>
      <c r="D33" s="377">
        <v>9254</v>
      </c>
      <c r="E33" s="377">
        <v>0</v>
      </c>
      <c r="F33" s="377">
        <v>-14173</v>
      </c>
      <c r="G33" s="377">
        <v>0</v>
      </c>
      <c r="H33" s="377">
        <v>-14173</v>
      </c>
      <c r="I33" s="377">
        <v>0</v>
      </c>
      <c r="J33" s="377">
        <f>++D33+H33+I33</f>
        <v>-4919</v>
      </c>
    </row>
    <row r="34" spans="2:10" x14ac:dyDescent="0.35">
      <c r="B34" s="20" t="s">
        <v>93</v>
      </c>
      <c r="C34" s="89" t="s">
        <v>698</v>
      </c>
      <c r="D34" s="377">
        <v>0</v>
      </c>
      <c r="E34" s="377">
        <v>0</v>
      </c>
      <c r="F34" s="377">
        <v>0</v>
      </c>
      <c r="G34" s="377">
        <v>0</v>
      </c>
      <c r="H34" s="377">
        <v>0</v>
      </c>
      <c r="I34" s="377">
        <v>-676538</v>
      </c>
      <c r="J34" s="377">
        <f t="shared" ref="J34:J41" si="4">++D34+H34+I34</f>
        <v>-676538</v>
      </c>
    </row>
    <row r="35" spans="2:10" x14ac:dyDescent="0.35">
      <c r="B35" s="20" t="s">
        <v>99</v>
      </c>
      <c r="C35" s="89" t="s">
        <v>697</v>
      </c>
      <c r="D35" s="377">
        <v>0</v>
      </c>
      <c r="E35" s="377">
        <v>0</v>
      </c>
      <c r="F35" s="377">
        <v>36598</v>
      </c>
      <c r="G35" s="377">
        <v>0</v>
      </c>
      <c r="H35" s="377">
        <v>36598</v>
      </c>
      <c r="I35" s="377">
        <v>0</v>
      </c>
      <c r="J35" s="377">
        <f t="shared" si="4"/>
        <v>36598</v>
      </c>
    </row>
    <row r="36" spans="2:10" x14ac:dyDescent="0.35">
      <c r="B36" s="20" t="s">
        <v>70</v>
      </c>
      <c r="C36" s="89"/>
      <c r="D36" s="377">
        <v>0</v>
      </c>
      <c r="E36" s="377">
        <v>12921</v>
      </c>
      <c r="F36" s="377">
        <v>0</v>
      </c>
      <c r="G36" s="377">
        <v>0</v>
      </c>
      <c r="H36" s="377">
        <v>12921</v>
      </c>
      <c r="I36" s="377">
        <v>-12921</v>
      </c>
      <c r="J36" s="377">
        <f t="shared" si="4"/>
        <v>0</v>
      </c>
    </row>
    <row r="37" spans="2:10" x14ac:dyDescent="0.35">
      <c r="B37" s="20" t="s">
        <v>664</v>
      </c>
      <c r="C37" s="89"/>
      <c r="D37" s="377"/>
      <c r="E37" s="377"/>
      <c r="F37" s="377"/>
      <c r="G37" s="377"/>
      <c r="H37" s="377"/>
      <c r="I37" s="377"/>
      <c r="J37" s="377">
        <f t="shared" si="4"/>
        <v>0</v>
      </c>
    </row>
    <row r="38" spans="2:10" x14ac:dyDescent="0.35">
      <c r="B38" s="20" t="s">
        <v>72</v>
      </c>
      <c r="C38" s="89"/>
      <c r="D38" s="377"/>
      <c r="E38" s="377">
        <v>-7086</v>
      </c>
      <c r="F38" s="377">
        <v>0</v>
      </c>
      <c r="G38" s="377">
        <v>0</v>
      </c>
      <c r="H38" s="377">
        <v>-7086</v>
      </c>
      <c r="I38" s="377">
        <v>7086</v>
      </c>
      <c r="J38" s="377">
        <f t="shared" si="4"/>
        <v>0</v>
      </c>
    </row>
    <row r="39" spans="2:10" ht="16.5" x14ac:dyDescent="0.35">
      <c r="B39" s="20" t="s">
        <v>694</v>
      </c>
      <c r="C39" s="89"/>
      <c r="D39" s="377">
        <v>-127291</v>
      </c>
      <c r="E39" s="377">
        <v>0</v>
      </c>
      <c r="F39" s="377">
        <v>0</v>
      </c>
      <c r="G39" s="377">
        <v>0</v>
      </c>
      <c r="H39" s="377">
        <v>0</v>
      </c>
      <c r="I39" s="377">
        <v>0</v>
      </c>
      <c r="J39" s="377">
        <f t="shared" si="4"/>
        <v>-127291</v>
      </c>
    </row>
    <row r="40" spans="2:10" x14ac:dyDescent="0.35">
      <c r="B40" s="20" t="s">
        <v>665</v>
      </c>
      <c r="C40" s="89"/>
      <c r="D40" s="377">
        <v>95149</v>
      </c>
      <c r="E40" s="377">
        <v>0</v>
      </c>
      <c r="F40" s="377">
        <v>0</v>
      </c>
      <c r="G40" s="377">
        <v>0</v>
      </c>
      <c r="H40" s="377">
        <v>0</v>
      </c>
      <c r="I40" s="377">
        <v>0</v>
      </c>
      <c r="J40" s="377">
        <f t="shared" si="4"/>
        <v>95149</v>
      </c>
    </row>
    <row r="41" spans="2:10" x14ac:dyDescent="0.35">
      <c r="B41" s="33" t="s">
        <v>100</v>
      </c>
      <c r="C41" s="88"/>
      <c r="D41" s="376">
        <v>-505</v>
      </c>
      <c r="E41" s="376">
        <v>0</v>
      </c>
      <c r="F41" s="376">
        <v>0</v>
      </c>
      <c r="G41" s="376">
        <v>0</v>
      </c>
      <c r="H41" s="376">
        <v>0</v>
      </c>
      <c r="I41" s="376">
        <v>0</v>
      </c>
      <c r="J41" s="376">
        <f t="shared" si="4"/>
        <v>-505</v>
      </c>
    </row>
    <row r="42" spans="2:10" x14ac:dyDescent="0.35">
      <c r="B42" s="41" t="s">
        <v>92</v>
      </c>
      <c r="C42" s="89"/>
      <c r="D42" s="377"/>
      <c r="E42" s="377"/>
      <c r="F42" s="377"/>
      <c r="G42" s="377"/>
      <c r="H42" s="377"/>
      <c r="I42" s="377"/>
      <c r="J42" s="377"/>
    </row>
    <row r="43" spans="2:10" x14ac:dyDescent="0.35">
      <c r="B43" s="30" t="s">
        <v>74</v>
      </c>
      <c r="C43" s="88"/>
      <c r="D43" s="376">
        <f>SUM(D32:D41)</f>
        <v>-16862</v>
      </c>
      <c r="E43" s="376">
        <f t="shared" ref="E43:J43" si="5">SUM(E32:E41)</f>
        <v>5835</v>
      </c>
      <c r="F43" s="376">
        <f t="shared" si="5"/>
        <v>12422</v>
      </c>
      <c r="G43" s="376">
        <f t="shared" si="5"/>
        <v>0</v>
      </c>
      <c r="H43" s="376">
        <f t="shared" si="5"/>
        <v>18257</v>
      </c>
      <c r="I43" s="376">
        <f t="shared" si="5"/>
        <v>-682373</v>
      </c>
      <c r="J43" s="376">
        <f t="shared" si="5"/>
        <v>-680978</v>
      </c>
    </row>
    <row r="44" spans="2:10" ht="15" thickBot="1" x14ac:dyDescent="0.4">
      <c r="B44" s="77" t="s">
        <v>688</v>
      </c>
      <c r="C44" s="93"/>
      <c r="D44" s="378">
        <f>++D28+D31+D43</f>
        <v>-176758</v>
      </c>
      <c r="E44" s="378">
        <f t="shared" ref="E44:H44" si="6">++E28+E31+E43</f>
        <v>45667</v>
      </c>
      <c r="F44" s="378">
        <f t="shared" si="6"/>
        <v>69953</v>
      </c>
      <c r="G44" s="378">
        <f t="shared" si="6"/>
        <v>-17796</v>
      </c>
      <c r="H44" s="378">
        <f t="shared" si="6"/>
        <v>97824</v>
      </c>
      <c r="I44" s="378">
        <v>3484659</v>
      </c>
      <c r="J44" s="378">
        <v>3405725</v>
      </c>
    </row>
  </sheetData>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F50B20-FCDD-4006-B07C-8DC36E894D6F}">
  <sheetPr codeName="Sheet32">
    <tabColor theme="9"/>
  </sheetPr>
  <dimension ref="B11:I43"/>
  <sheetViews>
    <sheetView showGridLines="0" zoomScale="70" zoomScaleNormal="70" workbookViewId="0">
      <selection activeCell="G42" sqref="G42"/>
    </sheetView>
  </sheetViews>
  <sheetFormatPr defaultRowHeight="14.5" x14ac:dyDescent="0.35"/>
  <cols>
    <col min="2" max="2" width="90.7265625" customWidth="1"/>
    <col min="3" max="3" width="6.453125" customWidth="1"/>
    <col min="4" max="4" width="16" customWidth="1"/>
    <col min="5" max="5" width="15.7265625" customWidth="1"/>
    <col min="6" max="6" width="16" customWidth="1"/>
    <col min="7" max="7" width="14.7265625" customWidth="1"/>
    <col min="9" max="9" width="10.26953125" bestFit="1" customWidth="1"/>
  </cols>
  <sheetData>
    <row r="11" spans="2:7" ht="15" thickBot="1" x14ac:dyDescent="0.4">
      <c r="B11" s="19"/>
      <c r="C11" s="19"/>
      <c r="D11" s="540" t="s">
        <v>63</v>
      </c>
      <c r="E11" s="540"/>
      <c r="F11" s="540" t="s">
        <v>90</v>
      </c>
      <c r="G11" s="540"/>
    </row>
    <row r="12" spans="2:7" x14ac:dyDescent="0.35">
      <c r="B12" s="20"/>
      <c r="C12" s="20"/>
      <c r="D12" s="40">
        <v>2024</v>
      </c>
      <c r="E12" s="24">
        <v>2023</v>
      </c>
      <c r="F12" s="40">
        <v>2024</v>
      </c>
      <c r="G12" s="24">
        <v>2023</v>
      </c>
    </row>
    <row r="13" spans="2:7" ht="15" thickBot="1" x14ac:dyDescent="0.4">
      <c r="B13" s="80"/>
      <c r="C13" s="70" t="s">
        <v>0</v>
      </c>
      <c r="D13" s="81" t="s">
        <v>1</v>
      </c>
      <c r="E13" s="75" t="s">
        <v>1</v>
      </c>
      <c r="F13" s="81" t="s">
        <v>1</v>
      </c>
      <c r="G13" s="75" t="s">
        <v>1</v>
      </c>
    </row>
    <row r="14" spans="2:7" x14ac:dyDescent="0.35">
      <c r="B14" s="41" t="s">
        <v>101</v>
      </c>
      <c r="C14" s="20"/>
      <c r="D14" s="44"/>
      <c r="E14" s="43"/>
      <c r="F14" s="44"/>
      <c r="G14" s="43"/>
    </row>
    <row r="15" spans="2:7" x14ac:dyDescent="0.35">
      <c r="B15" s="20" t="s">
        <v>104</v>
      </c>
      <c r="C15" s="20">
        <v>22.1</v>
      </c>
      <c r="D15" s="42">
        <v>1057159</v>
      </c>
      <c r="E15" s="43">
        <v>1117531</v>
      </c>
      <c r="F15" s="42">
        <v>1127562</v>
      </c>
      <c r="G15" s="43">
        <v>1060393</v>
      </c>
    </row>
    <row r="16" spans="2:7" x14ac:dyDescent="0.35">
      <c r="B16" s="20" t="s">
        <v>105</v>
      </c>
      <c r="C16" s="20">
        <v>22.3</v>
      </c>
      <c r="D16" s="42">
        <v>4820273</v>
      </c>
      <c r="E16" s="43">
        <v>4927630</v>
      </c>
      <c r="F16" s="42">
        <v>209717</v>
      </c>
      <c r="G16" s="43">
        <v>195991</v>
      </c>
    </row>
    <row r="17" spans="2:7" x14ac:dyDescent="0.35">
      <c r="B17" s="20" t="s">
        <v>106</v>
      </c>
      <c r="C17" s="20">
        <v>22.4</v>
      </c>
      <c r="D17" s="42">
        <v>-4491960</v>
      </c>
      <c r="E17" s="43">
        <v>-4630488</v>
      </c>
      <c r="F17" s="42">
        <v>-71538</v>
      </c>
      <c r="G17" s="43">
        <v>-68633</v>
      </c>
    </row>
    <row r="18" spans="2:7" x14ac:dyDescent="0.35">
      <c r="B18" s="20" t="s">
        <v>107</v>
      </c>
      <c r="C18" s="20"/>
      <c r="D18" s="42">
        <v>7372</v>
      </c>
      <c r="E18" s="43">
        <v>6730</v>
      </c>
      <c r="F18" s="42">
        <v>0</v>
      </c>
      <c r="G18" s="43">
        <v>0</v>
      </c>
    </row>
    <row r="19" spans="2:7" x14ac:dyDescent="0.35">
      <c r="B19" s="33" t="s">
        <v>108</v>
      </c>
      <c r="C19" s="33">
        <v>22.2</v>
      </c>
      <c r="D19" s="46">
        <v>-298417</v>
      </c>
      <c r="E19" s="47">
        <v>-310270</v>
      </c>
      <c r="F19" s="46">
        <v>-258268</v>
      </c>
      <c r="G19" s="47">
        <v>-271356</v>
      </c>
    </row>
    <row r="20" spans="2:7" ht="15" thickBot="1" x14ac:dyDescent="0.4">
      <c r="B20" s="77" t="s">
        <v>109</v>
      </c>
      <c r="C20" s="80"/>
      <c r="D20" s="98">
        <f>SUM(D15:D19)</f>
        <v>1094427</v>
      </c>
      <c r="E20" s="379">
        <f t="shared" ref="E20:G20" si="0">SUM(E15:E19)</f>
        <v>1111133</v>
      </c>
      <c r="F20" s="98">
        <f t="shared" si="0"/>
        <v>1007473</v>
      </c>
      <c r="G20" s="379">
        <f t="shared" si="0"/>
        <v>916395</v>
      </c>
    </row>
    <row r="21" spans="2:7" x14ac:dyDescent="0.35">
      <c r="B21" s="41" t="s">
        <v>102</v>
      </c>
      <c r="C21" s="20"/>
      <c r="D21" s="42"/>
      <c r="E21" s="43"/>
      <c r="F21" s="42"/>
      <c r="G21" s="43"/>
    </row>
    <row r="22" spans="2:7" x14ac:dyDescent="0.35">
      <c r="B22" s="20" t="s">
        <v>110</v>
      </c>
      <c r="C22" s="20"/>
      <c r="D22" s="42">
        <v>242598</v>
      </c>
      <c r="E22" s="43">
        <v>357567</v>
      </c>
      <c r="F22" s="42">
        <v>222211</v>
      </c>
      <c r="G22" s="43">
        <v>323335</v>
      </c>
    </row>
    <row r="23" spans="2:7" x14ac:dyDescent="0.35">
      <c r="B23" s="20" t="s">
        <v>111</v>
      </c>
      <c r="C23" s="20"/>
      <c r="D23" s="42">
        <v>-561264</v>
      </c>
      <c r="E23" s="43">
        <v>-466775</v>
      </c>
      <c r="F23" s="42">
        <v>-532388</v>
      </c>
      <c r="G23" s="43">
        <v>-432809</v>
      </c>
    </row>
    <row r="24" spans="2:7" x14ac:dyDescent="0.35">
      <c r="B24" s="20" t="s">
        <v>112</v>
      </c>
      <c r="C24" s="20"/>
      <c r="D24" s="42">
        <v>0</v>
      </c>
      <c r="E24" s="43">
        <v>0</v>
      </c>
      <c r="F24" s="42">
        <v>0</v>
      </c>
      <c r="G24" s="43">
        <v>-40000</v>
      </c>
    </row>
    <row r="25" spans="2:7" x14ac:dyDescent="0.35">
      <c r="B25" s="20" t="s">
        <v>113</v>
      </c>
      <c r="C25" s="20"/>
      <c r="D25" s="42">
        <v>24089</v>
      </c>
      <c r="E25" s="43">
        <v>20570</v>
      </c>
      <c r="F25" s="42">
        <v>24089</v>
      </c>
      <c r="G25" s="43">
        <v>20570</v>
      </c>
    </row>
    <row r="26" spans="2:7" x14ac:dyDescent="0.35">
      <c r="B26" s="20" t="s">
        <v>701</v>
      </c>
      <c r="C26" s="20"/>
      <c r="D26" s="42">
        <v>0</v>
      </c>
      <c r="E26" s="43">
        <v>0</v>
      </c>
      <c r="F26" s="42">
        <v>14274</v>
      </c>
      <c r="G26" s="43">
        <v>76891</v>
      </c>
    </row>
    <row r="27" spans="2:7" x14ac:dyDescent="0.35">
      <c r="B27" s="20" t="s">
        <v>114</v>
      </c>
      <c r="C27" s="20"/>
      <c r="D27" s="42">
        <v>-12609</v>
      </c>
      <c r="E27" s="43">
        <v>-13265</v>
      </c>
      <c r="F27" s="42">
        <v>-12609</v>
      </c>
      <c r="G27" s="43">
        <v>-13268</v>
      </c>
    </row>
    <row r="28" spans="2:7" x14ac:dyDescent="0.35">
      <c r="B28" s="20" t="s">
        <v>115</v>
      </c>
      <c r="C28" s="20"/>
      <c r="D28" s="42">
        <v>-90547</v>
      </c>
      <c r="E28" s="43">
        <v>-89354</v>
      </c>
      <c r="F28" s="42">
        <v>-90547</v>
      </c>
      <c r="G28" s="43">
        <v>-89354</v>
      </c>
    </row>
    <row r="29" spans="2:7" x14ac:dyDescent="0.35">
      <c r="B29" s="20" t="s">
        <v>116</v>
      </c>
      <c r="C29" s="20"/>
      <c r="D29" s="42">
        <v>-38019</v>
      </c>
      <c r="E29" s="43">
        <v>-64888</v>
      </c>
      <c r="F29" s="42">
        <v>-37529</v>
      </c>
      <c r="G29" s="43">
        <v>-61437</v>
      </c>
    </row>
    <row r="30" spans="2:7" x14ac:dyDescent="0.35">
      <c r="B30" s="33" t="s">
        <v>117</v>
      </c>
      <c r="C30" s="33"/>
      <c r="D30" s="46">
        <v>1104</v>
      </c>
      <c r="E30" s="47">
        <v>256</v>
      </c>
      <c r="F30" s="46">
        <v>1104</v>
      </c>
      <c r="G30" s="47">
        <v>244</v>
      </c>
    </row>
    <row r="31" spans="2:7" ht="15" thickBot="1" x14ac:dyDescent="0.4">
      <c r="B31" s="77" t="s">
        <v>118</v>
      </c>
      <c r="C31" s="80"/>
      <c r="D31" s="98">
        <f>SUM(D22:D30)</f>
        <v>-434648</v>
      </c>
      <c r="E31" s="379">
        <f t="shared" ref="E31:G31" si="1">SUM(E22:E30)</f>
        <v>-255889</v>
      </c>
      <c r="F31" s="98">
        <f t="shared" si="1"/>
        <v>-411395</v>
      </c>
      <c r="G31" s="379">
        <f t="shared" si="1"/>
        <v>-215828</v>
      </c>
    </row>
    <row r="32" spans="2:7" x14ac:dyDescent="0.35">
      <c r="B32" s="41" t="s">
        <v>103</v>
      </c>
      <c r="C32" s="20"/>
      <c r="D32" s="42"/>
      <c r="E32" s="43"/>
      <c r="F32" s="42"/>
      <c r="G32" s="43"/>
    </row>
    <row r="33" spans="2:9" x14ac:dyDescent="0.35">
      <c r="B33" s="20" t="s">
        <v>119</v>
      </c>
      <c r="C33" s="20"/>
      <c r="D33" s="42">
        <v>-127796</v>
      </c>
      <c r="E33" s="43">
        <v>-79682</v>
      </c>
      <c r="F33" s="42">
        <v>-127796</v>
      </c>
      <c r="G33" s="43">
        <v>-79682</v>
      </c>
    </row>
    <row r="34" spans="2:9" x14ac:dyDescent="0.35">
      <c r="B34" s="20" t="s">
        <v>120</v>
      </c>
      <c r="C34" s="20"/>
      <c r="D34" s="42">
        <v>95149</v>
      </c>
      <c r="E34" s="43">
        <v>9300</v>
      </c>
      <c r="F34" s="42">
        <v>95149</v>
      </c>
      <c r="G34" s="43">
        <v>9300</v>
      </c>
    </row>
    <row r="35" spans="2:9" x14ac:dyDescent="0.35">
      <c r="B35" s="20" t="s">
        <v>121</v>
      </c>
      <c r="C35" s="20"/>
      <c r="D35" s="42">
        <v>-68564</v>
      </c>
      <c r="E35" s="43">
        <v>-65792</v>
      </c>
      <c r="F35" s="42">
        <v>-68564</v>
      </c>
      <c r="G35" s="43">
        <v>-65266</v>
      </c>
    </row>
    <row r="36" spans="2:9" x14ac:dyDescent="0.35">
      <c r="B36" s="33" t="s">
        <v>122</v>
      </c>
      <c r="C36" s="33"/>
      <c r="D36" s="46">
        <v>-659842</v>
      </c>
      <c r="E36" s="47">
        <v>-646025</v>
      </c>
      <c r="F36" s="46">
        <v>-676538</v>
      </c>
      <c r="G36" s="47">
        <v>-662402</v>
      </c>
    </row>
    <row r="37" spans="2:9" ht="15" thickBot="1" x14ac:dyDescent="0.4">
      <c r="B37" s="77" t="s">
        <v>123</v>
      </c>
      <c r="C37" s="80"/>
      <c r="D37" s="98">
        <f>SUM(D33:D36)</f>
        <v>-761053</v>
      </c>
      <c r="E37" s="379">
        <f t="shared" ref="E37:G37" si="2">SUM(E33:E36)</f>
        <v>-782199</v>
      </c>
      <c r="F37" s="98">
        <f t="shared" si="2"/>
        <v>-777749</v>
      </c>
      <c r="G37" s="379">
        <f t="shared" si="2"/>
        <v>-798050</v>
      </c>
    </row>
    <row r="38" spans="2:9" x14ac:dyDescent="0.35">
      <c r="B38" s="20" t="s">
        <v>699</v>
      </c>
      <c r="C38" s="20"/>
      <c r="D38" s="42">
        <v>-101274</v>
      </c>
      <c r="E38" s="43">
        <v>73045</v>
      </c>
      <c r="F38" s="42">
        <v>-181671</v>
      </c>
      <c r="G38" s="43">
        <v>-97479</v>
      </c>
    </row>
    <row r="39" spans="2:9" x14ac:dyDescent="0.35">
      <c r="B39" s="20" t="s">
        <v>124</v>
      </c>
      <c r="C39" s="20"/>
      <c r="D39" s="42">
        <v>2303763</v>
      </c>
      <c r="E39" s="43">
        <v>2223161</v>
      </c>
      <c r="F39" s="42">
        <v>1510256</v>
      </c>
      <c r="G39" s="43">
        <v>1600178</v>
      </c>
    </row>
    <row r="40" spans="2:9" x14ac:dyDescent="0.35">
      <c r="B40" s="33" t="s">
        <v>125</v>
      </c>
      <c r="C40" s="33"/>
      <c r="D40" s="46">
        <v>2270</v>
      </c>
      <c r="E40" s="47">
        <v>7557</v>
      </c>
      <c r="F40" s="46">
        <v>2270</v>
      </c>
      <c r="G40" s="47">
        <v>7557</v>
      </c>
    </row>
    <row r="41" spans="2:9" ht="15" thickBot="1" x14ac:dyDescent="0.4">
      <c r="B41" s="77" t="s">
        <v>700</v>
      </c>
      <c r="C41" s="80">
        <v>17</v>
      </c>
      <c r="D41" s="98">
        <f>SUM(D38:D40)</f>
        <v>2204759</v>
      </c>
      <c r="E41" s="87">
        <f>++E38+E39+E40</f>
        <v>2303763</v>
      </c>
      <c r="F41" s="98">
        <f>++F38+F39+F40</f>
        <v>1330855</v>
      </c>
      <c r="G41" s="87">
        <f>++G38+G39+G40</f>
        <v>1510256</v>
      </c>
      <c r="I41" s="14"/>
    </row>
    <row r="42" spans="2:9" x14ac:dyDescent="0.35">
      <c r="B42" s="58"/>
      <c r="C42" s="19"/>
      <c r="D42" s="96"/>
      <c r="E42" s="97"/>
      <c r="F42" s="96"/>
      <c r="G42" s="68"/>
      <c r="I42" s="14"/>
    </row>
    <row r="43" spans="2:9" x14ac:dyDescent="0.35">
      <c r="B43" s="19"/>
      <c r="C43" s="19"/>
      <c r="D43" s="63"/>
      <c r="E43" s="63"/>
      <c r="F43" s="63"/>
      <c r="G43" s="63"/>
    </row>
  </sheetData>
  <mergeCells count="2">
    <mergeCell ref="D11:E11"/>
    <mergeCell ref="F11:G11"/>
  </mergeCell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918066-8068-4BD2-B13C-1746FECC153A}">
  <sheetPr codeName="Sheet33">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638C86-5D94-4D8A-B673-9DE4689BBCEA}">
  <sheetPr codeName="Sheet34">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5C8F13-634E-4B53-A2B6-F1ACB8C7D01F}">
  <sheetPr codeName="Sheet35">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37769D-DBBE-40FE-85E9-72F1DF77FB39}">
  <sheetPr codeName="Sheet36">
    <tabColor theme="9"/>
  </sheetPr>
  <dimension ref="A1"/>
  <sheetViews>
    <sheetView showGridLines="0" zoomScale="70" zoomScaleNormal="70" workbookViewId="0">
      <selection activeCell="O28" sqref="O28"/>
    </sheetView>
  </sheetViews>
  <sheetFormatPr defaultRowHeight="14.5" x14ac:dyDescent="0.35"/>
  <cols>
    <col min="1" max="1" width="8.26953125" customWidth="1"/>
    <col min="2" max="3" width="8.453125" customWidth="1"/>
    <col min="4" max="4" width="8.26953125" customWidth="1"/>
    <col min="5" max="7" width="8.453125" customWidth="1"/>
    <col min="8" max="8" width="8.26953125" customWidth="1"/>
    <col min="9" max="9" width="8.54296875" customWidth="1"/>
    <col min="10" max="10" width="8.453125" customWidth="1"/>
    <col min="11" max="11" width="8.7265625" customWidth="1"/>
    <col min="12" max="12" width="8.54296875" customWidth="1"/>
    <col min="13" max="14" width="8.453125" customWidth="1"/>
    <col min="15" max="15" width="8.7265625" customWidth="1"/>
    <col min="16" max="16" width="8.453125" customWidth="1"/>
    <col min="17" max="17" width="8.26953125" customWidth="1"/>
    <col min="18" max="20" width="8.453125" customWidth="1"/>
  </cols>
  <sheetData/>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442E5B-6314-4DFF-8B0F-A4F022617383}">
  <sheetPr codeName="Sheet37">
    <tabColor theme="9"/>
  </sheetPr>
  <dimension ref="A1"/>
  <sheetViews>
    <sheetView showGridLines="0" zoomScale="70" zoomScaleNormal="70" workbookViewId="0">
      <selection activeCell="O28" sqref="O28"/>
    </sheetView>
  </sheetViews>
  <sheetFormatPr defaultRowHeight="14.5" x14ac:dyDescent="0.35"/>
  <cols>
    <col min="2" max="2" width="8.7265625" customWidth="1"/>
    <col min="3" max="3" width="10.26953125" customWidth="1"/>
    <col min="4" max="4" width="9.26953125" customWidth="1"/>
    <col min="5" max="5" width="9.453125" customWidth="1"/>
  </cols>
  <sheetData/>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C81600-9ABD-4948-8532-A88CFAB0A5DB}">
  <sheetPr codeName="Sheet38">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D252F5-7D0E-4A62-B3E9-B8D1C6323412}">
  <sheetPr codeName="Sheet39">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AA35FE-6385-4F84-BFF8-8A8F8D18A987}">
  <sheetPr codeName="Sheet40">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717147-2D81-41CE-AF57-A6630FF2A381}">
  <sheetPr codeName="Sheet41">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508DD9-7797-4A2B-8993-75E09C9BFBA6}">
  <sheetPr codeName="Sheet42">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pageSetup orientation="portrait" horizontalDpi="4294967295" verticalDpi="4294967295"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87F44C-34C4-4176-A514-B86B7C3FA8CE}">
  <sheetPr codeName="Sheet43">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C1FB8A-23DB-4145-A139-7AACD71A4213}">
  <sheetPr codeName="Sheet44">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D6C690-BAC1-4C4C-8EE9-356EAD7D5295}">
  <sheetPr codeName="Sheet45">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E76BE8-0F67-485F-8D1A-0EC79CB0BDAD}">
  <sheetPr codeName="Sheet46">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02F3DE-F0D5-4B2C-A50E-C4CAE99058C8}">
  <sheetPr codeName="Sheet47">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6CDA8A-ABAA-47D8-BB8F-9A0317A69C38}">
  <sheetPr codeName="Sheet48">
    <tabColor theme="9"/>
  </sheetPr>
  <dimension ref="B6:G36"/>
  <sheetViews>
    <sheetView showGridLines="0" zoomScale="70" zoomScaleNormal="70" workbookViewId="0">
      <selection sqref="A1:XFD1048576"/>
    </sheetView>
  </sheetViews>
  <sheetFormatPr defaultRowHeight="14.5" x14ac:dyDescent="0.35"/>
  <cols>
    <col min="2" max="2" width="11.7265625" customWidth="1"/>
    <col min="3" max="3" width="123.1796875" customWidth="1"/>
    <col min="4" max="4" width="15.54296875" customWidth="1"/>
    <col min="5" max="5" width="13.81640625" customWidth="1"/>
    <col min="6" max="6" width="14.81640625" customWidth="1"/>
    <col min="7" max="7" width="12.1796875" customWidth="1"/>
  </cols>
  <sheetData>
    <row r="6" spans="2:7" ht="16" thickBot="1" x14ac:dyDescent="0.4">
      <c r="B6" s="19"/>
      <c r="C6" s="19"/>
      <c r="D6" s="541" t="s">
        <v>63</v>
      </c>
      <c r="E6" s="541"/>
      <c r="F6" s="541" t="s">
        <v>90</v>
      </c>
      <c r="G6" s="541"/>
    </row>
    <row r="7" spans="2:7" ht="15.5" x14ac:dyDescent="0.35">
      <c r="B7" s="19"/>
      <c r="C7" s="19"/>
      <c r="D7" s="119">
        <v>2024</v>
      </c>
      <c r="E7" s="120">
        <v>2023</v>
      </c>
      <c r="F7" s="119">
        <v>2024</v>
      </c>
      <c r="G7" s="120">
        <v>2023</v>
      </c>
    </row>
    <row r="8" spans="2:7" ht="16" thickBot="1" x14ac:dyDescent="0.4">
      <c r="B8" s="19"/>
      <c r="C8" s="82"/>
      <c r="D8" s="121" t="s">
        <v>1</v>
      </c>
      <c r="E8" s="122" t="s">
        <v>1</v>
      </c>
      <c r="F8" s="121" t="s">
        <v>1</v>
      </c>
      <c r="G8" s="122" t="s">
        <v>1</v>
      </c>
    </row>
    <row r="9" spans="2:7" ht="21" x14ac:dyDescent="0.5">
      <c r="B9" s="137" t="s">
        <v>147</v>
      </c>
      <c r="C9" s="103" t="s">
        <v>126</v>
      </c>
      <c r="D9" s="44"/>
      <c r="E9" s="43"/>
      <c r="F9" s="44"/>
      <c r="G9" s="43"/>
    </row>
    <row r="10" spans="2:7" ht="15.5" x14ac:dyDescent="0.35">
      <c r="B10" s="139" t="s">
        <v>150</v>
      </c>
      <c r="C10" s="126" t="s">
        <v>127</v>
      </c>
      <c r="D10" s="106"/>
      <c r="E10" s="107"/>
      <c r="F10" s="106"/>
      <c r="G10" s="107"/>
    </row>
    <row r="11" spans="2:7" ht="15.5" x14ac:dyDescent="0.35">
      <c r="B11" s="19"/>
      <c r="C11" s="102" t="s">
        <v>128</v>
      </c>
      <c r="D11" s="106"/>
      <c r="E11" s="108"/>
      <c r="F11" s="106"/>
      <c r="G11" s="108"/>
    </row>
    <row r="12" spans="2:7" ht="15.5" x14ac:dyDescent="0.35">
      <c r="B12" s="19"/>
      <c r="C12" s="109" t="s">
        <v>131</v>
      </c>
      <c r="D12" s="106">
        <v>9478</v>
      </c>
      <c r="E12" s="123">
        <v>9021</v>
      </c>
      <c r="F12" s="106">
        <v>9478</v>
      </c>
      <c r="G12" s="123">
        <v>9021</v>
      </c>
    </row>
    <row r="13" spans="2:7" ht="15.5" x14ac:dyDescent="0.35">
      <c r="B13" s="19"/>
      <c r="C13" s="109" t="s">
        <v>132</v>
      </c>
      <c r="D13" s="106">
        <v>46870</v>
      </c>
      <c r="E13" s="123">
        <v>42613</v>
      </c>
      <c r="F13" s="106">
        <v>46870</v>
      </c>
      <c r="G13" s="123">
        <v>42613</v>
      </c>
    </row>
    <row r="14" spans="2:7" ht="15.5" x14ac:dyDescent="0.35">
      <c r="B14" s="19"/>
      <c r="C14" s="109" t="s">
        <v>133</v>
      </c>
      <c r="D14" s="106">
        <v>88952</v>
      </c>
      <c r="E14" s="123">
        <v>79685</v>
      </c>
      <c r="F14" s="106">
        <v>88952</v>
      </c>
      <c r="G14" s="123">
        <v>79685</v>
      </c>
    </row>
    <row r="15" spans="2:7" ht="15.5" x14ac:dyDescent="0.35">
      <c r="B15" s="19"/>
      <c r="C15" s="109" t="s">
        <v>134</v>
      </c>
      <c r="D15" s="106">
        <v>11010</v>
      </c>
      <c r="E15" s="123">
        <v>10820</v>
      </c>
      <c r="F15" s="106">
        <v>11250</v>
      </c>
      <c r="G15" s="123">
        <v>10820</v>
      </c>
    </row>
    <row r="16" spans="2:7" ht="15.5" x14ac:dyDescent="0.35">
      <c r="B16" s="19"/>
      <c r="C16" s="109" t="s">
        <v>135</v>
      </c>
      <c r="D16" s="106">
        <v>38742</v>
      </c>
      <c r="E16" s="123">
        <v>36691</v>
      </c>
      <c r="F16" s="106">
        <v>38742</v>
      </c>
      <c r="G16" s="123">
        <v>36691</v>
      </c>
    </row>
    <row r="17" spans="2:7" ht="15.5" x14ac:dyDescent="0.35">
      <c r="B17" s="19"/>
      <c r="C17" s="109" t="s">
        <v>136</v>
      </c>
      <c r="D17" s="106">
        <v>114600</v>
      </c>
      <c r="E17" s="123">
        <v>116904</v>
      </c>
      <c r="F17" s="106">
        <v>114600</v>
      </c>
      <c r="G17" s="123">
        <v>116904</v>
      </c>
    </row>
    <row r="18" spans="2:7" ht="15.5" x14ac:dyDescent="0.35">
      <c r="B18" s="19"/>
      <c r="C18" s="109" t="s">
        <v>137</v>
      </c>
      <c r="D18" s="106">
        <v>495840</v>
      </c>
      <c r="E18" s="123">
        <v>487617</v>
      </c>
      <c r="F18" s="106">
        <v>495840</v>
      </c>
      <c r="G18" s="123">
        <v>487617</v>
      </c>
    </row>
    <row r="19" spans="2:7" ht="15.5" x14ac:dyDescent="0.35">
      <c r="B19" s="19"/>
      <c r="C19" s="109" t="s">
        <v>138</v>
      </c>
      <c r="D19" s="106">
        <v>91221</v>
      </c>
      <c r="E19" s="123">
        <v>85442</v>
      </c>
      <c r="F19" s="106">
        <v>96550</v>
      </c>
      <c r="G19" s="123">
        <v>90461</v>
      </c>
    </row>
    <row r="20" spans="2:7" ht="17.5" x14ac:dyDescent="0.35">
      <c r="B20" s="19"/>
      <c r="C20" s="109" t="s">
        <v>703</v>
      </c>
      <c r="D20" s="106">
        <v>186555</v>
      </c>
      <c r="E20" s="123">
        <v>161325</v>
      </c>
      <c r="F20" s="106">
        <v>186555</v>
      </c>
      <c r="G20" s="380">
        <v>161325</v>
      </c>
    </row>
    <row r="21" spans="2:7" ht="15.5" x14ac:dyDescent="0.35">
      <c r="B21" s="19"/>
      <c r="C21" s="109" t="s">
        <v>139</v>
      </c>
      <c r="D21" s="106">
        <v>831</v>
      </c>
      <c r="E21" s="107">
        <v>1194</v>
      </c>
      <c r="F21" s="110">
        <v>0</v>
      </c>
      <c r="G21" s="381">
        <v>0</v>
      </c>
    </row>
    <row r="22" spans="2:7" ht="17.5" x14ac:dyDescent="0.35">
      <c r="B22" s="19"/>
      <c r="C22" s="109" t="s">
        <v>704</v>
      </c>
      <c r="D22" s="106">
        <v>7935</v>
      </c>
      <c r="E22" s="107">
        <v>890</v>
      </c>
      <c r="F22" s="110">
        <v>7935</v>
      </c>
      <c r="G22" s="107">
        <v>890</v>
      </c>
    </row>
    <row r="23" spans="2:7" ht="15.5" x14ac:dyDescent="0.35">
      <c r="B23" s="19"/>
      <c r="C23" s="102" t="s">
        <v>702</v>
      </c>
      <c r="D23" s="106">
        <v>228715</v>
      </c>
      <c r="E23" s="107">
        <v>190104</v>
      </c>
      <c r="F23" s="110">
        <v>0</v>
      </c>
      <c r="G23" s="381">
        <v>0</v>
      </c>
    </row>
    <row r="24" spans="2:7" ht="15.5" x14ac:dyDescent="0.35">
      <c r="B24" s="19"/>
      <c r="C24" s="102" t="s">
        <v>129</v>
      </c>
      <c r="D24" s="106"/>
      <c r="E24" s="107"/>
      <c r="F24" s="110"/>
      <c r="G24" s="107"/>
    </row>
    <row r="25" spans="2:7" ht="15.5" x14ac:dyDescent="0.35">
      <c r="B25" s="19"/>
      <c r="C25" s="109" t="s">
        <v>140</v>
      </c>
      <c r="D25" s="106">
        <v>409166</v>
      </c>
      <c r="E25" s="107">
        <v>411331</v>
      </c>
      <c r="F25" s="110">
        <v>409166</v>
      </c>
      <c r="G25" s="107">
        <v>411331</v>
      </c>
    </row>
    <row r="26" spans="2:7" ht="15.5" x14ac:dyDescent="0.35">
      <c r="B26" s="19"/>
      <c r="C26" s="109" t="s">
        <v>141</v>
      </c>
      <c r="D26" s="106">
        <v>415194</v>
      </c>
      <c r="E26" s="107">
        <v>368337</v>
      </c>
      <c r="F26" s="110">
        <v>415194</v>
      </c>
      <c r="G26" s="107">
        <v>368337</v>
      </c>
    </row>
    <row r="27" spans="2:7" ht="15.5" x14ac:dyDescent="0.35">
      <c r="B27" s="19"/>
      <c r="C27" s="109" t="s">
        <v>142</v>
      </c>
      <c r="D27" s="106">
        <v>95194</v>
      </c>
      <c r="E27" s="107">
        <v>103711</v>
      </c>
      <c r="F27" s="110">
        <v>156193</v>
      </c>
      <c r="G27" s="107">
        <v>162703</v>
      </c>
    </row>
    <row r="28" spans="2:7" ht="15.5" x14ac:dyDescent="0.35">
      <c r="B28" s="19"/>
      <c r="C28" s="102" t="s">
        <v>706</v>
      </c>
      <c r="D28" s="106">
        <v>118183</v>
      </c>
      <c r="E28" s="107">
        <v>111942</v>
      </c>
      <c r="F28" s="110">
        <v>0</v>
      </c>
      <c r="G28" s="381">
        <v>0</v>
      </c>
    </row>
    <row r="29" spans="2:7" ht="15.5" x14ac:dyDescent="0.35">
      <c r="B29" s="19"/>
      <c r="C29" s="102" t="s">
        <v>130</v>
      </c>
      <c r="D29" s="106"/>
      <c r="E29" s="107"/>
      <c r="F29" s="110"/>
      <c r="G29" s="381"/>
    </row>
    <row r="30" spans="2:7" ht="15.5" x14ac:dyDescent="0.35">
      <c r="B30" s="19"/>
      <c r="C30" s="109" t="s">
        <v>143</v>
      </c>
      <c r="D30" s="106">
        <v>74966</v>
      </c>
      <c r="E30" s="107">
        <v>80126</v>
      </c>
      <c r="F30" s="110">
        <v>74966</v>
      </c>
      <c r="G30" s="107">
        <v>80126</v>
      </c>
    </row>
    <row r="31" spans="2:7" ht="15.5" x14ac:dyDescent="0.35">
      <c r="B31" s="19"/>
      <c r="C31" s="111" t="s">
        <v>144</v>
      </c>
      <c r="D31" s="112">
        <v>379069</v>
      </c>
      <c r="E31" s="113">
        <v>368288</v>
      </c>
      <c r="F31" s="114">
        <v>379069</v>
      </c>
      <c r="G31" s="113">
        <v>368288</v>
      </c>
    </row>
    <row r="32" spans="2:7" ht="17.5" x14ac:dyDescent="0.35">
      <c r="B32" s="19"/>
      <c r="C32" s="109" t="s">
        <v>705</v>
      </c>
      <c r="D32" s="106">
        <f>SUM(D12:D31)</f>
        <v>2812521</v>
      </c>
      <c r="E32" s="107">
        <f>SUM(E12:E31)</f>
        <v>2666041</v>
      </c>
      <c r="F32" s="110">
        <f>SUM(F12:F31)</f>
        <v>2531360</v>
      </c>
      <c r="G32" s="107">
        <f>SUM(G12:G31)</f>
        <v>2426812</v>
      </c>
    </row>
    <row r="33" spans="2:7" ht="15.5" x14ac:dyDescent="0.35">
      <c r="B33" s="19"/>
      <c r="C33" s="109" t="s">
        <v>145</v>
      </c>
      <c r="D33" s="106">
        <v>136969</v>
      </c>
      <c r="E33" s="107">
        <v>127477</v>
      </c>
      <c r="F33" s="110">
        <v>136969</v>
      </c>
      <c r="G33" s="107">
        <v>127477</v>
      </c>
    </row>
    <row r="34" spans="2:7" ht="15.5" x14ac:dyDescent="0.35">
      <c r="B34" s="19"/>
      <c r="C34" s="111" t="s">
        <v>146</v>
      </c>
      <c r="D34" s="112">
        <v>21863</v>
      </c>
      <c r="E34" s="113">
        <v>20955</v>
      </c>
      <c r="F34" s="114">
        <v>21863</v>
      </c>
      <c r="G34" s="113">
        <v>20955</v>
      </c>
    </row>
    <row r="35" spans="2:7" ht="16" thickBot="1" x14ac:dyDescent="0.4">
      <c r="B35" s="19"/>
      <c r="C35" s="115"/>
      <c r="D35" s="116">
        <f>SUM(D32:D34)</f>
        <v>2971353</v>
      </c>
      <c r="E35" s="117">
        <f>SUM(E32:E34)</f>
        <v>2814473</v>
      </c>
      <c r="F35" s="118">
        <f>SUM(F32:F34)</f>
        <v>2690192</v>
      </c>
      <c r="G35" s="117">
        <f>++G32+G33+G34</f>
        <v>2575244</v>
      </c>
    </row>
    <row r="36" spans="2:7" x14ac:dyDescent="0.35">
      <c r="B36" s="19"/>
      <c r="C36" s="19"/>
      <c r="D36" s="19"/>
      <c r="E36" s="19"/>
      <c r="F36" s="19"/>
      <c r="G36" s="19"/>
    </row>
  </sheetData>
  <mergeCells count="2">
    <mergeCell ref="D6:E6"/>
    <mergeCell ref="F6:G6"/>
  </mergeCell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942398-BB77-4F5F-A6BB-5AECA2AA0A63}">
  <sheetPr codeName="Sheet49">
    <tabColor theme="9"/>
  </sheetPr>
  <dimension ref="B1:G34"/>
  <sheetViews>
    <sheetView showGridLines="0" zoomScale="70" zoomScaleNormal="70" workbookViewId="0">
      <selection sqref="A1:XFD1048576"/>
    </sheetView>
  </sheetViews>
  <sheetFormatPr defaultRowHeight="14.5" x14ac:dyDescent="0.35"/>
  <cols>
    <col min="2" max="2" width="12.7265625" customWidth="1"/>
    <col min="3" max="3" width="117.81640625" customWidth="1"/>
    <col min="4" max="4" width="15.7265625" customWidth="1"/>
    <col min="5" max="5" width="13.7265625" customWidth="1"/>
    <col min="6" max="6" width="13.453125" customWidth="1"/>
    <col min="7" max="7" width="14.81640625" customWidth="1"/>
  </cols>
  <sheetData>
    <row r="1" spans="2:7" ht="16.899999999999999" customHeight="1" x14ac:dyDescent="0.35"/>
    <row r="2" spans="2:7" ht="16.899999999999999" customHeight="1" x14ac:dyDescent="0.35"/>
    <row r="3" spans="2:7" ht="17.5" customHeight="1" x14ac:dyDescent="0.35"/>
    <row r="6" spans="2:7" ht="16" thickBot="1" x14ac:dyDescent="0.4">
      <c r="B6" s="124"/>
      <c r="C6" s="124"/>
      <c r="D6" s="541" t="s">
        <v>63</v>
      </c>
      <c r="E6" s="541"/>
      <c r="F6" s="541" t="s">
        <v>90</v>
      </c>
      <c r="G6" s="541"/>
    </row>
    <row r="7" spans="2:7" ht="15.5" x14ac:dyDescent="0.35">
      <c r="B7" s="124"/>
      <c r="C7" s="124"/>
      <c r="D7" s="119">
        <v>2024</v>
      </c>
      <c r="E7" s="120">
        <v>2023</v>
      </c>
      <c r="F7" s="119">
        <v>2024</v>
      </c>
      <c r="G7" s="120">
        <v>2023</v>
      </c>
    </row>
    <row r="8" spans="2:7" ht="16" thickBot="1" x14ac:dyDescent="0.4">
      <c r="B8" s="124"/>
      <c r="C8" s="115"/>
      <c r="D8" s="121" t="s">
        <v>1</v>
      </c>
      <c r="E8" s="122" t="s">
        <v>1</v>
      </c>
      <c r="F8" s="121" t="s">
        <v>1</v>
      </c>
      <c r="G8" s="122" t="s">
        <v>1</v>
      </c>
    </row>
    <row r="9" spans="2:7" ht="21" x14ac:dyDescent="0.5">
      <c r="B9" s="137" t="s">
        <v>147</v>
      </c>
      <c r="C9" s="125" t="s">
        <v>707</v>
      </c>
      <c r="D9" s="106"/>
      <c r="E9" s="107"/>
      <c r="F9" s="106"/>
      <c r="G9" s="107"/>
    </row>
    <row r="10" spans="2:7" ht="15.5" x14ac:dyDescent="0.35">
      <c r="B10" s="139" t="s">
        <v>148</v>
      </c>
      <c r="C10" s="126" t="s">
        <v>149</v>
      </c>
      <c r="D10" s="106"/>
      <c r="E10" s="107"/>
      <c r="F10" s="106"/>
      <c r="G10" s="107"/>
    </row>
    <row r="11" spans="2:7" ht="15.5" x14ac:dyDescent="0.35">
      <c r="B11" s="124"/>
      <c r="C11" s="109" t="s">
        <v>152</v>
      </c>
      <c r="D11" s="382">
        <v>7372</v>
      </c>
      <c r="E11" s="383">
        <v>6730</v>
      </c>
      <c r="F11" s="384">
        <v>0</v>
      </c>
      <c r="G11" s="385">
        <v>0</v>
      </c>
    </row>
    <row r="12" spans="2:7" ht="15.5" x14ac:dyDescent="0.35">
      <c r="B12" s="124"/>
      <c r="C12" s="128" t="s">
        <v>151</v>
      </c>
      <c r="D12" s="386">
        <v>6258</v>
      </c>
      <c r="E12" s="387">
        <v>6730</v>
      </c>
      <c r="F12" s="388">
        <v>0</v>
      </c>
      <c r="G12" s="389">
        <v>0</v>
      </c>
    </row>
    <row r="13" spans="2:7" ht="15.5" x14ac:dyDescent="0.35">
      <c r="B13" s="124"/>
      <c r="C13" s="109" t="s">
        <v>708</v>
      </c>
      <c r="D13" s="390">
        <v>1113</v>
      </c>
      <c r="E13" s="385">
        <v>0</v>
      </c>
      <c r="F13" s="382">
        <v>0</v>
      </c>
      <c r="G13" s="391">
        <v>0</v>
      </c>
    </row>
    <row r="14" spans="2:7" ht="15.5" x14ac:dyDescent="0.35">
      <c r="B14" s="124"/>
      <c r="C14" s="109" t="s">
        <v>153</v>
      </c>
      <c r="D14" s="384"/>
      <c r="E14" s="383">
        <v>0</v>
      </c>
      <c r="F14" s="384">
        <v>24089</v>
      </c>
      <c r="G14" s="383">
        <v>20569</v>
      </c>
    </row>
    <row r="15" spans="2:7" ht="15.5" x14ac:dyDescent="0.35">
      <c r="B15" s="124"/>
      <c r="C15" s="109" t="s">
        <v>709</v>
      </c>
      <c r="D15" s="384">
        <v>9759</v>
      </c>
      <c r="E15" s="383">
        <v>-1362</v>
      </c>
      <c r="F15" s="384">
        <v>9929</v>
      </c>
      <c r="G15" s="383">
        <v>-1273</v>
      </c>
    </row>
    <row r="16" spans="2:7" ht="15.5" x14ac:dyDescent="0.35">
      <c r="B16" s="124"/>
      <c r="C16" s="109" t="s">
        <v>154</v>
      </c>
      <c r="D16" s="384">
        <v>0</v>
      </c>
      <c r="E16" s="383">
        <v>4016</v>
      </c>
      <c r="F16" s="384">
        <v>0</v>
      </c>
      <c r="G16" s="383">
        <v>4016</v>
      </c>
    </row>
    <row r="17" spans="2:7" ht="15.5" x14ac:dyDescent="0.35">
      <c r="B17" s="124"/>
      <c r="C17" s="109" t="s">
        <v>710</v>
      </c>
      <c r="D17" s="384">
        <v>13822</v>
      </c>
      <c r="E17" s="383">
        <v>-5351</v>
      </c>
      <c r="F17" s="384">
        <v>13822</v>
      </c>
      <c r="G17" s="383">
        <v>-5351</v>
      </c>
    </row>
    <row r="18" spans="2:7" ht="15.5" x14ac:dyDescent="0.35">
      <c r="B18" s="124"/>
      <c r="C18" s="109" t="s">
        <v>155</v>
      </c>
      <c r="D18" s="384">
        <v>17980</v>
      </c>
      <c r="E18" s="383">
        <v>0</v>
      </c>
      <c r="F18" s="384">
        <v>17980</v>
      </c>
      <c r="G18" s="383">
        <v>0</v>
      </c>
    </row>
    <row r="19" spans="2:7" ht="17.5" x14ac:dyDescent="0.35">
      <c r="B19" s="124"/>
      <c r="C19" s="109" t="s">
        <v>711</v>
      </c>
      <c r="D19" s="384">
        <v>3926</v>
      </c>
      <c r="E19" s="383">
        <v>3555</v>
      </c>
      <c r="F19" s="384">
        <v>6034</v>
      </c>
      <c r="G19" s="383">
        <v>5136</v>
      </c>
    </row>
    <row r="20" spans="2:7" ht="17.5" x14ac:dyDescent="0.35">
      <c r="B20" s="124"/>
      <c r="C20" s="109" t="s">
        <v>712</v>
      </c>
      <c r="D20" s="384">
        <v>6389</v>
      </c>
      <c r="E20" s="383">
        <v>15136</v>
      </c>
      <c r="F20" s="384">
        <v>6389</v>
      </c>
      <c r="G20" s="383">
        <v>15136</v>
      </c>
    </row>
    <row r="21" spans="2:7" ht="15.5" x14ac:dyDescent="0.35">
      <c r="B21" s="124"/>
      <c r="C21" s="109" t="s">
        <v>713</v>
      </c>
      <c r="D21" s="384">
        <v>5266</v>
      </c>
      <c r="E21" s="383">
        <v>0</v>
      </c>
      <c r="F21" s="384">
        <v>0</v>
      </c>
      <c r="G21" s="383">
        <v>0</v>
      </c>
    </row>
    <row r="22" spans="2:7" ht="15.5" x14ac:dyDescent="0.35">
      <c r="B22" s="124"/>
      <c r="C22" s="111" t="s">
        <v>156</v>
      </c>
      <c r="D22" s="392">
        <v>7112</v>
      </c>
      <c r="E22" s="393">
        <v>6875</v>
      </c>
      <c r="F22" s="392">
        <v>5722</v>
      </c>
      <c r="G22" s="393">
        <v>5214</v>
      </c>
    </row>
    <row r="23" spans="2:7" ht="16" thickBot="1" x14ac:dyDescent="0.4">
      <c r="B23" s="124"/>
      <c r="C23" s="115"/>
      <c r="D23" s="394">
        <f t="shared" ref="D23:E23" si="0">SUM(D14:D22)+D11</f>
        <v>71626</v>
      </c>
      <c r="E23" s="395">
        <f t="shared" si="0"/>
        <v>29599</v>
      </c>
      <c r="F23" s="394">
        <f>SUM(F14:F22)+F11</f>
        <v>83965</v>
      </c>
      <c r="G23" s="395">
        <v>43448</v>
      </c>
    </row>
    <row r="24" spans="2:7" ht="15.5" x14ac:dyDescent="0.35">
      <c r="B24" s="139">
        <v>6.3</v>
      </c>
      <c r="C24" s="126" t="s">
        <v>714</v>
      </c>
      <c r="D24" s="384"/>
      <c r="E24" s="383"/>
      <c r="F24" s="384"/>
      <c r="G24" s="383"/>
    </row>
    <row r="25" spans="2:7" ht="15.5" x14ac:dyDescent="0.35">
      <c r="B25" s="124"/>
      <c r="C25" s="109" t="s">
        <v>666</v>
      </c>
      <c r="D25" s="382">
        <v>4556629</v>
      </c>
      <c r="E25" s="385">
        <v>4779218</v>
      </c>
      <c r="F25" s="382">
        <v>61430</v>
      </c>
      <c r="G25" s="385">
        <v>63281</v>
      </c>
    </row>
    <row r="26" spans="2:7" ht="15.5" x14ac:dyDescent="0.35">
      <c r="B26" s="124"/>
      <c r="C26" s="128" t="s">
        <v>157</v>
      </c>
      <c r="D26" s="384">
        <v>4461511</v>
      </c>
      <c r="E26" s="383">
        <v>4684007</v>
      </c>
      <c r="F26" s="384">
        <v>0</v>
      </c>
      <c r="G26" s="396">
        <v>0</v>
      </c>
    </row>
    <row r="27" spans="2:7" ht="15.5" x14ac:dyDescent="0.35">
      <c r="B27" s="124"/>
      <c r="C27" s="128" t="s">
        <v>158</v>
      </c>
      <c r="D27" s="384">
        <v>33689</v>
      </c>
      <c r="E27" s="383">
        <v>31930</v>
      </c>
      <c r="F27" s="384">
        <v>0</v>
      </c>
      <c r="G27" s="396">
        <v>0</v>
      </c>
    </row>
    <row r="28" spans="2:7" ht="15.5" x14ac:dyDescent="0.35">
      <c r="B28" s="124"/>
      <c r="C28" s="128" t="s">
        <v>159</v>
      </c>
      <c r="D28" s="390">
        <v>61430</v>
      </c>
      <c r="E28" s="385">
        <v>63281</v>
      </c>
      <c r="F28" s="382">
        <v>61430</v>
      </c>
      <c r="G28" s="391">
        <v>63281</v>
      </c>
    </row>
    <row r="29" spans="2:7" ht="15.5" x14ac:dyDescent="0.35">
      <c r="B29" s="124"/>
      <c r="C29" s="109" t="s">
        <v>667</v>
      </c>
      <c r="D29" s="382">
        <v>-4433043</v>
      </c>
      <c r="E29" s="385">
        <v>-4650990</v>
      </c>
      <c r="F29" s="382">
        <v>-49190</v>
      </c>
      <c r="G29" s="385">
        <v>-50896</v>
      </c>
    </row>
    <row r="30" spans="2:7" ht="15.5" x14ac:dyDescent="0.35">
      <c r="B30" s="124"/>
      <c r="C30" s="128" t="s">
        <v>157</v>
      </c>
      <c r="D30" s="384">
        <v>-4350174</v>
      </c>
      <c r="E30" s="383">
        <v>-4568449</v>
      </c>
      <c r="F30" s="384">
        <v>0</v>
      </c>
      <c r="G30" s="396">
        <v>0</v>
      </c>
    </row>
    <row r="31" spans="2:7" ht="15.5" x14ac:dyDescent="0.35">
      <c r="B31" s="124"/>
      <c r="C31" s="128" t="s">
        <v>160</v>
      </c>
      <c r="D31" s="384">
        <v>-33679</v>
      </c>
      <c r="E31" s="383">
        <v>-31644</v>
      </c>
      <c r="F31" s="384">
        <v>0</v>
      </c>
      <c r="G31" s="396">
        <v>0</v>
      </c>
    </row>
    <row r="32" spans="2:7" ht="15.5" x14ac:dyDescent="0.35">
      <c r="B32" s="124"/>
      <c r="C32" s="128" t="s">
        <v>161</v>
      </c>
      <c r="D32" s="390">
        <v>-49190</v>
      </c>
      <c r="E32" s="385">
        <v>-50896</v>
      </c>
      <c r="F32" s="382">
        <v>-49190</v>
      </c>
      <c r="G32" s="391">
        <v>-50896</v>
      </c>
    </row>
    <row r="33" spans="2:7" ht="15.5" x14ac:dyDescent="0.35">
      <c r="B33" s="124"/>
      <c r="C33" s="111"/>
      <c r="D33" s="392"/>
      <c r="E33" s="393"/>
      <c r="F33" s="392"/>
      <c r="G33" s="393"/>
    </row>
    <row r="34" spans="2:7" ht="16" thickBot="1" x14ac:dyDescent="0.4">
      <c r="B34" s="124"/>
      <c r="C34" s="127" t="s">
        <v>162</v>
      </c>
      <c r="D34" s="394">
        <f>++D25+D29</f>
        <v>123586</v>
      </c>
      <c r="E34" s="395">
        <v>128229</v>
      </c>
      <c r="F34" s="394">
        <f t="shared" ref="F34:G34" si="1">++F25+F29</f>
        <v>12240</v>
      </c>
      <c r="G34" s="395">
        <f t="shared" si="1"/>
        <v>12385</v>
      </c>
    </row>
  </sheetData>
  <mergeCells count="2">
    <mergeCell ref="D6:E6"/>
    <mergeCell ref="F6:G6"/>
  </mergeCell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054A15-421C-4D50-9172-9FA38A1F240D}">
  <sheetPr codeName="Sheet50">
    <tabColor theme="9"/>
  </sheetPr>
  <dimension ref="B7:H25"/>
  <sheetViews>
    <sheetView showGridLines="0" zoomScale="70" zoomScaleNormal="70" workbookViewId="0">
      <selection activeCell="H24" sqref="H24"/>
    </sheetView>
  </sheetViews>
  <sheetFormatPr defaultRowHeight="14.5" x14ac:dyDescent="0.35"/>
  <cols>
    <col min="3" max="3" width="90.26953125" customWidth="1"/>
    <col min="4" max="4" width="10.54296875" customWidth="1"/>
    <col min="5" max="8" width="14.7265625" customWidth="1"/>
  </cols>
  <sheetData>
    <row r="7" spans="2:8" ht="15" thickBot="1" x14ac:dyDescent="0.4">
      <c r="B7" s="19"/>
      <c r="C7" s="19"/>
      <c r="D7" s="19"/>
      <c r="E7" s="540" t="s">
        <v>63</v>
      </c>
      <c r="F7" s="540"/>
      <c r="G7" s="540" t="s">
        <v>90</v>
      </c>
      <c r="H7" s="540"/>
    </row>
    <row r="8" spans="2:8" x14ac:dyDescent="0.35">
      <c r="B8" s="19"/>
      <c r="C8" s="19"/>
      <c r="D8" s="19"/>
      <c r="E8" s="40">
        <v>20204</v>
      </c>
      <c r="F8" s="24">
        <v>2023</v>
      </c>
      <c r="G8" s="40">
        <v>2024</v>
      </c>
      <c r="H8" s="24">
        <v>2023</v>
      </c>
    </row>
    <row r="9" spans="2:8" ht="15" thickBot="1" x14ac:dyDescent="0.4">
      <c r="B9" s="19"/>
      <c r="C9" s="82"/>
      <c r="D9" s="131" t="s">
        <v>0</v>
      </c>
      <c r="E9" s="81" t="s">
        <v>1</v>
      </c>
      <c r="F9" s="75" t="s">
        <v>1</v>
      </c>
      <c r="G9" s="81" t="s">
        <v>1</v>
      </c>
      <c r="H9" s="75" t="s">
        <v>1</v>
      </c>
    </row>
    <row r="10" spans="2:8" ht="21" x14ac:dyDescent="0.5">
      <c r="B10" s="137" t="s">
        <v>163</v>
      </c>
      <c r="C10" s="125" t="s">
        <v>165</v>
      </c>
      <c r="D10" s="99"/>
      <c r="E10" s="130"/>
      <c r="F10" s="43"/>
      <c r="G10" s="130"/>
      <c r="H10" s="43"/>
    </row>
    <row r="11" spans="2:8" ht="15.5" x14ac:dyDescent="0.35">
      <c r="B11" s="139" t="s">
        <v>164</v>
      </c>
      <c r="C11" s="126" t="s">
        <v>11</v>
      </c>
      <c r="D11" s="101"/>
      <c r="E11" s="130"/>
      <c r="F11" s="43"/>
      <c r="G11" s="130"/>
      <c r="H11" s="43"/>
    </row>
    <row r="12" spans="2:8" x14ac:dyDescent="0.35">
      <c r="B12" s="19"/>
      <c r="C12" s="20" t="s">
        <v>167</v>
      </c>
      <c r="D12" s="20"/>
      <c r="E12" s="360">
        <v>710619</v>
      </c>
      <c r="F12" s="397">
        <v>664598</v>
      </c>
      <c r="G12" s="360">
        <v>613036</v>
      </c>
      <c r="H12" s="397">
        <v>574589</v>
      </c>
    </row>
    <row r="13" spans="2:8" x14ac:dyDescent="0.35">
      <c r="B13" s="19"/>
      <c r="C13" s="20" t="s">
        <v>168</v>
      </c>
      <c r="D13" s="20"/>
      <c r="E13" s="360">
        <v>28114</v>
      </c>
      <c r="F13" s="397">
        <v>23818</v>
      </c>
      <c r="G13" s="360">
        <v>27031</v>
      </c>
      <c r="H13" s="397">
        <v>23085</v>
      </c>
    </row>
    <row r="14" spans="2:8" x14ac:dyDescent="0.35">
      <c r="B14" s="19"/>
      <c r="C14" s="20" t="s">
        <v>169</v>
      </c>
      <c r="D14" s="20"/>
      <c r="E14" s="360">
        <v>26323</v>
      </c>
      <c r="F14" s="397">
        <v>24857</v>
      </c>
      <c r="G14" s="360">
        <v>22273</v>
      </c>
      <c r="H14" s="397">
        <v>21228</v>
      </c>
    </row>
    <row r="15" spans="2:8" x14ac:dyDescent="0.35">
      <c r="B15" s="19"/>
      <c r="C15" s="20" t="s">
        <v>170</v>
      </c>
      <c r="D15" s="20"/>
      <c r="E15" s="361">
        <v>47139</v>
      </c>
      <c r="F15" s="398">
        <v>42495</v>
      </c>
      <c r="G15" s="361">
        <v>44211</v>
      </c>
      <c r="H15" s="398">
        <v>39859</v>
      </c>
    </row>
    <row r="16" spans="2:8" x14ac:dyDescent="0.35">
      <c r="B16" s="19"/>
      <c r="C16" s="20" t="s">
        <v>171</v>
      </c>
      <c r="D16" s="133"/>
      <c r="E16" s="399">
        <v>31764</v>
      </c>
      <c r="F16" s="397">
        <v>27909</v>
      </c>
      <c r="G16" s="360">
        <v>31764</v>
      </c>
      <c r="H16" s="367">
        <v>27909</v>
      </c>
    </row>
    <row r="17" spans="2:8" ht="16.5" x14ac:dyDescent="0.35">
      <c r="B17" s="19"/>
      <c r="C17" s="20" t="s">
        <v>715</v>
      </c>
      <c r="D17" s="136"/>
      <c r="E17" s="400">
        <v>15375</v>
      </c>
      <c r="F17" s="398">
        <v>14586</v>
      </c>
      <c r="G17" s="361">
        <v>12447</v>
      </c>
      <c r="H17" s="401">
        <v>11950</v>
      </c>
    </row>
    <row r="18" spans="2:8" ht="16.5" x14ac:dyDescent="0.35">
      <c r="B18" s="19"/>
      <c r="C18" s="20" t="s">
        <v>716</v>
      </c>
      <c r="D18" s="20"/>
      <c r="E18" s="360">
        <v>52629</v>
      </c>
      <c r="F18" s="397">
        <v>38033</v>
      </c>
      <c r="G18" s="360">
        <v>46994</v>
      </c>
      <c r="H18" s="397">
        <v>34708</v>
      </c>
    </row>
    <row r="19" spans="2:8" x14ac:dyDescent="0.35">
      <c r="B19" s="19"/>
      <c r="C19" s="20" t="s">
        <v>717</v>
      </c>
      <c r="D19" s="132"/>
      <c r="E19" s="402">
        <v>52629</v>
      </c>
      <c r="F19" s="403">
        <v>38033</v>
      </c>
      <c r="G19" s="404">
        <v>46994</v>
      </c>
      <c r="H19" s="405">
        <v>34708</v>
      </c>
    </row>
    <row r="20" spans="2:8" x14ac:dyDescent="0.35">
      <c r="B20" s="19"/>
      <c r="C20" s="33"/>
      <c r="D20" s="33"/>
      <c r="E20" s="406"/>
      <c r="F20" s="407"/>
      <c r="G20" s="406"/>
      <c r="H20" s="407"/>
    </row>
    <row r="21" spans="2:8" x14ac:dyDescent="0.35">
      <c r="B21" s="19"/>
      <c r="C21" s="20" t="s">
        <v>172</v>
      </c>
      <c r="D21" s="20"/>
      <c r="E21" s="360">
        <f>++E12+E13+E14+E15+E18</f>
        <v>864824</v>
      </c>
      <c r="F21" s="397">
        <f t="shared" ref="F21:H21" si="0">++F12+F13+F14+F15+F18</f>
        <v>793801</v>
      </c>
      <c r="G21" s="360">
        <f t="shared" si="0"/>
        <v>753545</v>
      </c>
      <c r="H21" s="397">
        <f t="shared" si="0"/>
        <v>693469</v>
      </c>
    </row>
    <row r="22" spans="2:8" x14ac:dyDescent="0.35">
      <c r="B22" s="19"/>
      <c r="C22" s="33" t="s">
        <v>166</v>
      </c>
      <c r="D22" s="33"/>
      <c r="E22" s="406">
        <v>-11177</v>
      </c>
      <c r="F22" s="407">
        <v>-10009</v>
      </c>
      <c r="G22" s="406">
        <v>-11177</v>
      </c>
      <c r="H22" s="407">
        <v>-10009</v>
      </c>
    </row>
    <row r="23" spans="2:8" ht="15" thickBot="1" x14ac:dyDescent="0.4">
      <c r="B23" s="19"/>
      <c r="C23" s="82"/>
      <c r="D23" s="82"/>
      <c r="E23" s="408">
        <f>++E21+E22</f>
        <v>853647</v>
      </c>
      <c r="F23" s="409">
        <f>++F21+F22</f>
        <v>783792</v>
      </c>
      <c r="G23" s="408">
        <f>++G21+G22</f>
        <v>742368</v>
      </c>
      <c r="H23" s="409">
        <f>++H21+H22</f>
        <v>683460</v>
      </c>
    </row>
    <row r="24" spans="2:8" x14ac:dyDescent="0.35">
      <c r="E24" s="1"/>
      <c r="G24" s="1"/>
    </row>
    <row r="25" spans="2:8" x14ac:dyDescent="0.35">
      <c r="E25" s="1"/>
      <c r="G25" s="1"/>
    </row>
  </sheetData>
  <mergeCells count="2">
    <mergeCell ref="E7:F7"/>
    <mergeCell ref="G7:H7"/>
  </mergeCell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D4B906-F621-4BCA-9A0F-6F64AB29718C}">
  <sheetPr codeName="Sheet51">
    <tabColor theme="9"/>
  </sheetPr>
  <dimension ref="B6:G38"/>
  <sheetViews>
    <sheetView showGridLines="0" zoomScale="70" zoomScaleNormal="70" workbookViewId="0">
      <selection activeCell="N23" sqref="N23"/>
    </sheetView>
  </sheetViews>
  <sheetFormatPr defaultRowHeight="14.5" x14ac:dyDescent="0.35"/>
  <cols>
    <col min="3" max="3" width="99.7265625" customWidth="1"/>
    <col min="4" max="7" width="14.7265625" customWidth="1"/>
  </cols>
  <sheetData>
    <row r="6" spans="2:7" x14ac:dyDescent="0.35">
      <c r="C6" s="19"/>
      <c r="D6" s="19"/>
      <c r="E6" s="19"/>
      <c r="F6" s="19"/>
      <c r="G6" s="19"/>
    </row>
    <row r="7" spans="2:7" ht="15" thickBot="1" x14ac:dyDescent="0.4">
      <c r="C7" s="19"/>
      <c r="D7" s="540" t="s">
        <v>763</v>
      </c>
      <c r="E7" s="540"/>
      <c r="F7" s="540" t="s">
        <v>90</v>
      </c>
      <c r="G7" s="540"/>
    </row>
    <row r="8" spans="2:7" x14ac:dyDescent="0.35">
      <c r="C8" s="19"/>
      <c r="D8" s="40">
        <v>2024</v>
      </c>
      <c r="E8" s="24">
        <v>2023</v>
      </c>
      <c r="F8" s="40">
        <v>2024</v>
      </c>
      <c r="G8" s="24">
        <v>2023</v>
      </c>
    </row>
    <row r="9" spans="2:7" ht="15" thickBot="1" x14ac:dyDescent="0.4">
      <c r="C9" s="82"/>
      <c r="D9" s="81" t="s">
        <v>1</v>
      </c>
      <c r="E9" s="75" t="s">
        <v>1</v>
      </c>
      <c r="F9" s="81" t="s">
        <v>1</v>
      </c>
      <c r="G9" s="75" t="s">
        <v>1</v>
      </c>
    </row>
    <row r="10" spans="2:7" ht="21" x14ac:dyDescent="0.5">
      <c r="B10" s="137" t="s">
        <v>163</v>
      </c>
      <c r="C10" s="125" t="s">
        <v>718</v>
      </c>
      <c r="D10" s="130"/>
      <c r="E10" s="43"/>
      <c r="F10" s="130"/>
      <c r="G10" s="43"/>
    </row>
    <row r="11" spans="2:7" ht="15.5" x14ac:dyDescent="0.35">
      <c r="B11" s="139" t="s">
        <v>173</v>
      </c>
      <c r="C11" s="105" t="s">
        <v>12</v>
      </c>
      <c r="D11" s="130"/>
      <c r="E11" s="43"/>
      <c r="F11" s="130"/>
      <c r="G11" s="43"/>
    </row>
    <row r="12" spans="2:7" x14ac:dyDescent="0.35">
      <c r="C12" s="20" t="s">
        <v>719</v>
      </c>
      <c r="D12" s="360">
        <v>93723</v>
      </c>
      <c r="E12" s="397">
        <v>104866</v>
      </c>
      <c r="F12" s="360">
        <v>70232</v>
      </c>
      <c r="G12" s="397">
        <v>83144</v>
      </c>
    </row>
    <row r="13" spans="2:7" x14ac:dyDescent="0.35">
      <c r="C13" s="20" t="s">
        <v>174</v>
      </c>
      <c r="D13" s="361">
        <v>13793</v>
      </c>
      <c r="E13" s="398">
        <v>13834</v>
      </c>
      <c r="F13" s="361">
        <v>8334</v>
      </c>
      <c r="G13" s="398">
        <v>9109</v>
      </c>
    </row>
    <row r="14" spans="2:7" ht="16.5" x14ac:dyDescent="0.35">
      <c r="C14" s="132" t="s">
        <v>939</v>
      </c>
      <c r="D14" s="360">
        <v>10067</v>
      </c>
      <c r="E14" s="397">
        <v>9974</v>
      </c>
      <c r="F14" s="360">
        <v>5870</v>
      </c>
      <c r="G14" s="367">
        <v>6170</v>
      </c>
    </row>
    <row r="15" spans="2:7" x14ac:dyDescent="0.35">
      <c r="C15" s="132" t="s">
        <v>175</v>
      </c>
      <c r="D15" s="360">
        <v>1284</v>
      </c>
      <c r="E15" s="397">
        <v>1280</v>
      </c>
      <c r="F15" s="360">
        <v>54</v>
      </c>
      <c r="G15" s="367">
        <v>50</v>
      </c>
    </row>
    <row r="16" spans="2:7" x14ac:dyDescent="0.35">
      <c r="C16" s="132" t="s">
        <v>176</v>
      </c>
      <c r="D16" s="400">
        <v>2442</v>
      </c>
      <c r="E16" s="398">
        <v>2580</v>
      </c>
      <c r="F16" s="361">
        <v>2410</v>
      </c>
      <c r="G16" s="401">
        <v>2889</v>
      </c>
    </row>
    <row r="17" spans="3:7" x14ac:dyDescent="0.35">
      <c r="C17" s="20" t="s">
        <v>177</v>
      </c>
      <c r="D17" s="360">
        <v>25425</v>
      </c>
      <c r="E17" s="397">
        <v>8073</v>
      </c>
      <c r="F17" s="360">
        <v>25425</v>
      </c>
      <c r="G17" s="397">
        <v>6537</v>
      </c>
    </row>
    <row r="18" spans="3:7" x14ac:dyDescent="0.35">
      <c r="C18" s="20" t="s">
        <v>178</v>
      </c>
      <c r="D18" s="361">
        <v>95837</v>
      </c>
      <c r="E18" s="398">
        <v>102556</v>
      </c>
      <c r="F18" s="361">
        <v>94435</v>
      </c>
      <c r="G18" s="398">
        <v>100446</v>
      </c>
    </row>
    <row r="19" spans="3:7" x14ac:dyDescent="0.35">
      <c r="C19" s="132" t="s">
        <v>179</v>
      </c>
      <c r="D19" s="360">
        <v>40616</v>
      </c>
      <c r="E19" s="397">
        <v>35316</v>
      </c>
      <c r="F19" s="360">
        <v>39214</v>
      </c>
      <c r="G19" s="367">
        <v>33656</v>
      </c>
    </row>
    <row r="20" spans="3:7" x14ac:dyDescent="0.35">
      <c r="C20" s="132" t="s">
        <v>180</v>
      </c>
      <c r="D20" s="360">
        <v>4147</v>
      </c>
      <c r="E20" s="397">
        <v>2907</v>
      </c>
      <c r="F20" s="360">
        <v>4147</v>
      </c>
      <c r="G20" s="367">
        <v>2887</v>
      </c>
    </row>
    <row r="21" spans="3:7" x14ac:dyDescent="0.35">
      <c r="C21" s="132" t="s">
        <v>181</v>
      </c>
      <c r="D21" s="360">
        <v>33359</v>
      </c>
      <c r="E21" s="397">
        <v>38356</v>
      </c>
      <c r="F21" s="360">
        <v>33359</v>
      </c>
      <c r="G21" s="367">
        <v>37926</v>
      </c>
    </row>
    <row r="22" spans="3:7" ht="16.5" x14ac:dyDescent="0.35">
      <c r="C22" s="132" t="s">
        <v>726</v>
      </c>
      <c r="D22" s="360">
        <v>17672</v>
      </c>
      <c r="E22" s="397">
        <v>25925</v>
      </c>
      <c r="F22" s="360">
        <v>17672</v>
      </c>
      <c r="G22" s="367">
        <v>25925</v>
      </c>
    </row>
    <row r="23" spans="3:7" x14ac:dyDescent="0.35">
      <c r="C23" s="132" t="s">
        <v>182</v>
      </c>
      <c r="D23" s="400">
        <v>43</v>
      </c>
      <c r="E23" s="398">
        <v>52</v>
      </c>
      <c r="F23" s="361">
        <v>43</v>
      </c>
      <c r="G23" s="401">
        <v>52</v>
      </c>
    </row>
    <row r="24" spans="3:7" x14ac:dyDescent="0.35">
      <c r="C24" s="20" t="s">
        <v>183</v>
      </c>
      <c r="D24" s="360">
        <v>8811</v>
      </c>
      <c r="E24" s="397">
        <v>8646</v>
      </c>
      <c r="F24" s="360">
        <v>8805</v>
      </c>
      <c r="G24" s="397">
        <v>8646</v>
      </c>
    </row>
    <row r="25" spans="3:7" x14ac:dyDescent="0.35">
      <c r="C25" s="20" t="s">
        <v>246</v>
      </c>
      <c r="D25" s="360">
        <v>0</v>
      </c>
      <c r="E25" s="397">
        <v>5824</v>
      </c>
      <c r="F25" s="360">
        <v>0</v>
      </c>
      <c r="G25" s="397">
        <v>5657</v>
      </c>
    </row>
    <row r="26" spans="3:7" x14ac:dyDescent="0.35">
      <c r="C26" s="20" t="s">
        <v>720</v>
      </c>
      <c r="D26" s="360">
        <v>0</v>
      </c>
      <c r="E26" s="397">
        <v>5665</v>
      </c>
      <c r="F26" s="360">
        <v>0</v>
      </c>
      <c r="G26" s="397">
        <v>5460</v>
      </c>
    </row>
    <row r="27" spans="3:7" x14ac:dyDescent="0.35">
      <c r="C27" s="20" t="s">
        <v>184</v>
      </c>
      <c r="D27" s="360">
        <v>90933</v>
      </c>
      <c r="E27" s="397">
        <v>79702</v>
      </c>
      <c r="F27" s="360">
        <v>63622</v>
      </c>
      <c r="G27" s="397">
        <v>59490</v>
      </c>
    </row>
    <row r="28" spans="3:7" ht="16.5" x14ac:dyDescent="0.35">
      <c r="C28" s="20" t="s">
        <v>727</v>
      </c>
      <c r="D28" s="360">
        <v>81232</v>
      </c>
      <c r="E28" s="397">
        <v>88696</v>
      </c>
      <c r="F28" s="360">
        <v>36613</v>
      </c>
      <c r="G28" s="397">
        <v>31162</v>
      </c>
    </row>
    <row r="29" spans="3:7" x14ac:dyDescent="0.35">
      <c r="C29" s="20" t="s">
        <v>185</v>
      </c>
      <c r="D29" s="360">
        <v>156125</v>
      </c>
      <c r="E29" s="397">
        <v>144125</v>
      </c>
      <c r="F29" s="360">
        <v>156125</v>
      </c>
      <c r="G29" s="397">
        <v>144125</v>
      </c>
    </row>
    <row r="30" spans="3:7" x14ac:dyDescent="0.35">
      <c r="C30" s="20" t="s">
        <v>186</v>
      </c>
      <c r="D30" s="360">
        <v>419195</v>
      </c>
      <c r="E30" s="397">
        <v>384993</v>
      </c>
      <c r="F30" s="360">
        <v>363191</v>
      </c>
      <c r="G30" s="397">
        <v>327295</v>
      </c>
    </row>
    <row r="31" spans="3:7" ht="16.5" x14ac:dyDescent="0.35">
      <c r="C31" s="20" t="s">
        <v>940</v>
      </c>
      <c r="D31" s="360">
        <v>0</v>
      </c>
      <c r="E31" s="397">
        <v>0</v>
      </c>
      <c r="F31" s="360">
        <v>13400</v>
      </c>
      <c r="G31" s="397">
        <v>13400</v>
      </c>
    </row>
    <row r="32" spans="3:7" x14ac:dyDescent="0.35">
      <c r="C32" s="20" t="s">
        <v>721</v>
      </c>
      <c r="D32" s="360">
        <v>54657</v>
      </c>
      <c r="E32" s="397">
        <v>53071</v>
      </c>
      <c r="F32" s="360">
        <v>43019</v>
      </c>
      <c r="G32" s="397">
        <v>47199</v>
      </c>
    </row>
    <row r="33" spans="3:7" x14ac:dyDescent="0.35">
      <c r="C33" s="20" t="s">
        <v>722</v>
      </c>
      <c r="D33" s="360">
        <v>35353</v>
      </c>
      <c r="E33" s="397">
        <v>50981</v>
      </c>
      <c r="F33" s="360">
        <v>35271</v>
      </c>
      <c r="G33" s="397">
        <v>50573</v>
      </c>
    </row>
    <row r="34" spans="3:7" x14ac:dyDescent="0.35">
      <c r="C34" s="20" t="s">
        <v>723</v>
      </c>
      <c r="D34" s="360">
        <v>49424</v>
      </c>
      <c r="E34" s="397">
        <v>54926</v>
      </c>
      <c r="F34" s="360">
        <v>49411</v>
      </c>
      <c r="G34" s="397">
        <v>52283</v>
      </c>
    </row>
    <row r="35" spans="3:7" ht="16.5" x14ac:dyDescent="0.35">
      <c r="C35" s="20" t="s">
        <v>728</v>
      </c>
      <c r="D35" s="360">
        <v>112578</v>
      </c>
      <c r="E35" s="397">
        <v>88979</v>
      </c>
      <c r="F35" s="360">
        <v>82385</v>
      </c>
      <c r="G35" s="397">
        <v>74176</v>
      </c>
    </row>
    <row r="36" spans="3:7" ht="16.5" x14ac:dyDescent="0.35">
      <c r="C36" s="20" t="s">
        <v>729</v>
      </c>
      <c r="D36" s="360">
        <v>31302</v>
      </c>
      <c r="E36" s="397">
        <v>32851</v>
      </c>
      <c r="F36" s="360">
        <v>27561</v>
      </c>
      <c r="G36" s="397">
        <v>27526</v>
      </c>
    </row>
    <row r="37" spans="3:7" ht="16.5" x14ac:dyDescent="0.35">
      <c r="C37" s="33" t="s">
        <v>941</v>
      </c>
      <c r="D37" s="406">
        <v>31214</v>
      </c>
      <c r="E37" s="407">
        <v>22840</v>
      </c>
      <c r="F37" s="406">
        <v>28284</v>
      </c>
      <c r="G37" s="407">
        <v>22620</v>
      </c>
    </row>
    <row r="38" spans="3:7" ht="15" thickBot="1" x14ac:dyDescent="0.4">
      <c r="C38" s="82"/>
      <c r="D38" s="408">
        <f>SUM(D24:D37)+D18+D17+D13+D12</f>
        <v>1299602</v>
      </c>
      <c r="E38" s="409">
        <v>1250629</v>
      </c>
      <c r="F38" s="408">
        <v>1106114</v>
      </c>
      <c r="G38" s="409">
        <f t="shared" ref="G38" si="0">SUM(G24:G37)+G18+G17+G13+G12</f>
        <v>1068848</v>
      </c>
    </row>
  </sheetData>
  <mergeCells count="2">
    <mergeCell ref="D7:E7"/>
    <mergeCell ref="F7:G7"/>
  </mergeCell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F31A61-1B2B-411F-BC54-683B69BA952B}">
  <sheetPr codeName="Sheet52">
    <tabColor theme="9"/>
  </sheetPr>
  <dimension ref="A6:G21"/>
  <sheetViews>
    <sheetView showGridLines="0" zoomScale="70" zoomScaleNormal="70" workbookViewId="0">
      <selection activeCell="T29" sqref="T29"/>
    </sheetView>
  </sheetViews>
  <sheetFormatPr defaultRowHeight="14.5" x14ac:dyDescent="0.35"/>
  <cols>
    <col min="3" max="3" width="99.7265625" customWidth="1"/>
    <col min="4" max="7" width="14.7265625" customWidth="1"/>
  </cols>
  <sheetData>
    <row r="6" spans="1:7" x14ac:dyDescent="0.35">
      <c r="A6" s="19"/>
      <c r="B6" s="19"/>
      <c r="C6" s="19"/>
      <c r="D6" s="19"/>
      <c r="E6" s="19"/>
      <c r="F6" s="19"/>
      <c r="G6" s="19"/>
    </row>
    <row r="7" spans="1:7" ht="15" thickBot="1" x14ac:dyDescent="0.4">
      <c r="A7" s="19"/>
      <c r="B7" s="19"/>
      <c r="C7" s="19"/>
      <c r="D7" s="540" t="s">
        <v>63</v>
      </c>
      <c r="E7" s="540"/>
      <c r="F7" s="540" t="s">
        <v>90</v>
      </c>
      <c r="G7" s="540"/>
    </row>
    <row r="8" spans="1:7" x14ac:dyDescent="0.35">
      <c r="A8" s="19"/>
      <c r="B8" s="19"/>
      <c r="C8" s="19"/>
      <c r="D8" s="40">
        <v>2024</v>
      </c>
      <c r="E8" s="24">
        <v>2023</v>
      </c>
      <c r="F8" s="40">
        <v>2024</v>
      </c>
      <c r="G8" s="24">
        <v>2023</v>
      </c>
    </row>
    <row r="9" spans="1:7" ht="15" thickBot="1" x14ac:dyDescent="0.4">
      <c r="A9" s="19"/>
      <c r="B9" s="19"/>
      <c r="C9" s="82"/>
      <c r="D9" s="81" t="s">
        <v>1</v>
      </c>
      <c r="E9" s="75" t="s">
        <v>1</v>
      </c>
      <c r="F9" s="81" t="s">
        <v>1</v>
      </c>
      <c r="G9" s="75" t="s">
        <v>1</v>
      </c>
    </row>
    <row r="10" spans="1:7" ht="21" x14ac:dyDescent="0.5">
      <c r="A10" s="19"/>
      <c r="B10" s="137" t="s">
        <v>163</v>
      </c>
      <c r="C10" s="125" t="s">
        <v>718</v>
      </c>
      <c r="D10" s="44"/>
      <c r="E10" s="43"/>
      <c r="F10" s="44"/>
      <c r="G10" s="43"/>
    </row>
    <row r="11" spans="1:7" ht="17.5" x14ac:dyDescent="0.35">
      <c r="A11" s="19"/>
      <c r="B11" s="138" t="s">
        <v>187</v>
      </c>
      <c r="C11" s="126" t="s">
        <v>942</v>
      </c>
      <c r="D11" s="44"/>
      <c r="E11" s="43"/>
      <c r="F11" s="44"/>
      <c r="G11" s="43"/>
    </row>
    <row r="12" spans="1:7" x14ac:dyDescent="0.35">
      <c r="A12" s="19"/>
      <c r="B12" s="19"/>
      <c r="C12" s="20" t="s">
        <v>152</v>
      </c>
      <c r="D12" s="361">
        <v>14786</v>
      </c>
      <c r="E12" s="398">
        <v>12785</v>
      </c>
      <c r="F12" s="361">
        <v>0</v>
      </c>
      <c r="G12" s="398">
        <v>0</v>
      </c>
    </row>
    <row r="13" spans="1:7" x14ac:dyDescent="0.35">
      <c r="A13" s="19"/>
      <c r="B13" s="19"/>
      <c r="C13" s="132" t="s">
        <v>189</v>
      </c>
      <c r="D13" s="360">
        <v>11807</v>
      </c>
      <c r="E13" s="397">
        <v>10324</v>
      </c>
      <c r="F13" s="360">
        <v>0</v>
      </c>
      <c r="G13" s="367">
        <v>0</v>
      </c>
    </row>
    <row r="14" spans="1:7" x14ac:dyDescent="0.35">
      <c r="A14" s="19"/>
      <c r="B14" s="19"/>
      <c r="C14" s="132" t="s">
        <v>190</v>
      </c>
      <c r="D14" s="400">
        <v>2978</v>
      </c>
      <c r="E14" s="398">
        <v>2460</v>
      </c>
      <c r="F14" s="361">
        <v>0</v>
      </c>
      <c r="G14" s="401">
        <v>0</v>
      </c>
    </row>
    <row r="15" spans="1:7" x14ac:dyDescent="0.35">
      <c r="A15" s="19"/>
      <c r="B15" s="19"/>
      <c r="C15" s="20" t="s">
        <v>191</v>
      </c>
      <c r="D15" s="360">
        <v>48837</v>
      </c>
      <c r="E15" s="397">
        <v>20811</v>
      </c>
      <c r="F15" s="360">
        <v>48837</v>
      </c>
      <c r="G15" s="397">
        <v>20811</v>
      </c>
    </row>
    <row r="16" spans="1:7" ht="16.5" x14ac:dyDescent="0.35">
      <c r="A16" s="19"/>
      <c r="B16" s="19"/>
      <c r="C16" s="33" t="s">
        <v>724</v>
      </c>
      <c r="D16" s="406">
        <v>157832</v>
      </c>
      <c r="E16" s="407">
        <v>153516</v>
      </c>
      <c r="F16" s="406">
        <v>105283</v>
      </c>
      <c r="G16" s="407">
        <v>115334</v>
      </c>
    </row>
    <row r="17" spans="1:7" ht="15" thickBot="1" x14ac:dyDescent="0.4">
      <c r="A17" s="19"/>
      <c r="B17" s="19"/>
      <c r="C17" s="80" t="s">
        <v>654</v>
      </c>
      <c r="D17" s="408">
        <f>++D16+D15+D12</f>
        <v>221455</v>
      </c>
      <c r="E17" s="409">
        <f t="shared" ref="E17:F17" si="0">++E16+E15+E12</f>
        <v>187112</v>
      </c>
      <c r="F17" s="408">
        <f t="shared" si="0"/>
        <v>154120</v>
      </c>
      <c r="G17" s="409">
        <v>136146</v>
      </c>
    </row>
    <row r="18" spans="1:7" ht="17.5" x14ac:dyDescent="0.35">
      <c r="A18" s="19"/>
      <c r="B18" s="138" t="s">
        <v>192</v>
      </c>
      <c r="C18" s="126" t="s">
        <v>943</v>
      </c>
      <c r="D18" s="360"/>
      <c r="E18" s="397"/>
      <c r="F18" s="360"/>
      <c r="G18" s="397"/>
    </row>
    <row r="19" spans="1:7" ht="16.5" x14ac:dyDescent="0.35">
      <c r="A19" s="19"/>
      <c r="B19" s="19"/>
      <c r="C19" s="33" t="s">
        <v>725</v>
      </c>
      <c r="D19" s="406">
        <v>16581</v>
      </c>
      <c r="E19" s="407">
        <v>18223</v>
      </c>
      <c r="F19" s="406">
        <v>16963</v>
      </c>
      <c r="G19" s="407">
        <v>17962</v>
      </c>
    </row>
    <row r="20" spans="1:7" ht="15" thickBot="1" x14ac:dyDescent="0.4">
      <c r="A20" s="19"/>
      <c r="B20" s="19"/>
      <c r="C20" s="80" t="s">
        <v>188</v>
      </c>
      <c r="D20" s="408">
        <v>16851</v>
      </c>
      <c r="E20" s="409">
        <v>18223</v>
      </c>
      <c r="F20" s="408">
        <v>16963</v>
      </c>
      <c r="G20" s="409">
        <v>17962</v>
      </c>
    </row>
    <row r="21" spans="1:7" x14ac:dyDescent="0.35">
      <c r="A21" s="19"/>
      <c r="B21" s="19"/>
      <c r="C21" s="19"/>
      <c r="D21" s="19"/>
      <c r="E21" s="19"/>
      <c r="F21" s="19"/>
      <c r="G21" s="19"/>
    </row>
  </sheetData>
  <mergeCells count="2">
    <mergeCell ref="D7:E7"/>
    <mergeCell ref="F7:G7"/>
  </mergeCell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9DDBC4-7A8D-489C-B788-E66FA398CBC0}">
  <sheetPr codeName="Sheet53">
    <tabColor theme="9"/>
  </sheetPr>
  <dimension ref="B6:G35"/>
  <sheetViews>
    <sheetView showGridLines="0" zoomScale="70" zoomScaleNormal="70" workbookViewId="0">
      <selection activeCell="P37" sqref="P37"/>
    </sheetView>
  </sheetViews>
  <sheetFormatPr defaultRowHeight="14.5" x14ac:dyDescent="0.35"/>
  <cols>
    <col min="3" max="3" width="107.26953125" customWidth="1"/>
    <col min="4" max="4" width="13" customWidth="1"/>
    <col min="5" max="5" width="14.7265625" customWidth="1"/>
    <col min="6" max="6" width="13.453125" customWidth="1"/>
    <col min="7" max="7" width="12.453125" customWidth="1"/>
  </cols>
  <sheetData>
    <row r="6" spans="2:7" x14ac:dyDescent="0.35">
      <c r="B6" s="19"/>
      <c r="C6" s="19"/>
      <c r="D6" s="19"/>
      <c r="E6" s="19"/>
      <c r="F6" s="19"/>
      <c r="G6" s="19"/>
    </row>
    <row r="7" spans="2:7" ht="15" thickBot="1" x14ac:dyDescent="0.4">
      <c r="B7" s="19"/>
      <c r="C7" s="19"/>
      <c r="D7" s="540" t="s">
        <v>63</v>
      </c>
      <c r="E7" s="540"/>
      <c r="F7" s="540" t="s">
        <v>90</v>
      </c>
      <c r="G7" s="540"/>
    </row>
    <row r="8" spans="2:7" x14ac:dyDescent="0.35">
      <c r="B8" s="19"/>
      <c r="C8" s="19"/>
      <c r="D8" s="40">
        <v>2024</v>
      </c>
      <c r="E8" s="24">
        <v>2023</v>
      </c>
      <c r="F8" s="40">
        <v>2024</v>
      </c>
      <c r="G8" s="24">
        <v>2023</v>
      </c>
    </row>
    <row r="9" spans="2:7" ht="15" thickBot="1" x14ac:dyDescent="0.4">
      <c r="B9" s="19"/>
      <c r="C9" s="82"/>
      <c r="D9" s="81" t="s">
        <v>1</v>
      </c>
      <c r="E9" s="75" t="s">
        <v>1</v>
      </c>
      <c r="F9" s="81" t="s">
        <v>1</v>
      </c>
      <c r="G9" s="75" t="s">
        <v>1</v>
      </c>
    </row>
    <row r="10" spans="2:7" ht="21" x14ac:dyDescent="0.5">
      <c r="B10" s="137" t="s">
        <v>193</v>
      </c>
      <c r="C10" s="125" t="s">
        <v>209</v>
      </c>
      <c r="D10" s="44"/>
      <c r="E10" s="43"/>
      <c r="F10" s="44"/>
      <c r="G10" s="43"/>
    </row>
    <row r="11" spans="2:7" x14ac:dyDescent="0.35">
      <c r="B11" s="141" t="s">
        <v>194</v>
      </c>
      <c r="C11" s="129" t="s">
        <v>196</v>
      </c>
      <c r="D11" s="44"/>
      <c r="E11" s="43"/>
      <c r="F11" s="44"/>
      <c r="G11" s="43"/>
    </row>
    <row r="12" spans="2:7" x14ac:dyDescent="0.35">
      <c r="B12" s="19"/>
      <c r="C12" s="20" t="s">
        <v>197</v>
      </c>
      <c r="D12" s="134"/>
      <c r="E12" s="57"/>
      <c r="F12" s="134"/>
      <c r="G12" s="57"/>
    </row>
    <row r="13" spans="2:7" x14ac:dyDescent="0.35">
      <c r="B13" s="19"/>
      <c r="C13" s="132" t="s">
        <v>202</v>
      </c>
      <c r="D13" s="360">
        <v>324477</v>
      </c>
      <c r="E13" s="397">
        <v>298340</v>
      </c>
      <c r="F13" s="360">
        <v>280867</v>
      </c>
      <c r="G13" s="367">
        <v>257849</v>
      </c>
    </row>
    <row r="14" spans="2:7" x14ac:dyDescent="0.35">
      <c r="B14" s="19"/>
      <c r="C14" s="132" t="s">
        <v>203</v>
      </c>
      <c r="D14" s="360">
        <v>-430</v>
      </c>
      <c r="E14" s="397">
        <v>88</v>
      </c>
      <c r="F14" s="360">
        <v>-3528</v>
      </c>
      <c r="G14" s="367">
        <v>-342</v>
      </c>
    </row>
    <row r="15" spans="2:7" x14ac:dyDescent="0.35">
      <c r="B15" s="19"/>
      <c r="C15" s="132" t="s">
        <v>204</v>
      </c>
      <c r="D15" s="360">
        <v>0</v>
      </c>
      <c r="E15" s="397">
        <v>39</v>
      </c>
      <c r="F15" s="360">
        <v>0</v>
      </c>
      <c r="G15" s="367">
        <v>0</v>
      </c>
    </row>
    <row r="16" spans="2:7" x14ac:dyDescent="0.35">
      <c r="B16" s="19"/>
      <c r="C16" s="132" t="s">
        <v>198</v>
      </c>
      <c r="D16" s="360"/>
      <c r="E16" s="397"/>
      <c r="F16" s="360"/>
      <c r="G16" s="367"/>
    </row>
    <row r="17" spans="2:7" x14ac:dyDescent="0.35">
      <c r="B17" s="19"/>
      <c r="C17" s="132" t="s">
        <v>203</v>
      </c>
      <c r="D17" s="360">
        <v>5731</v>
      </c>
      <c r="E17" s="397">
        <v>-1028</v>
      </c>
      <c r="F17" s="360">
        <v>3528</v>
      </c>
      <c r="G17" s="367">
        <v>-1028</v>
      </c>
    </row>
    <row r="18" spans="2:7" x14ac:dyDescent="0.35">
      <c r="B18" s="100"/>
      <c r="C18" s="132" t="s">
        <v>730</v>
      </c>
      <c r="D18" s="360">
        <v>9640</v>
      </c>
      <c r="E18" s="397">
        <v>9123</v>
      </c>
      <c r="F18" s="360">
        <v>8887</v>
      </c>
      <c r="G18" s="367">
        <v>8283</v>
      </c>
    </row>
    <row r="19" spans="2:7" x14ac:dyDescent="0.35">
      <c r="B19" s="19"/>
      <c r="C19" s="132" t="s">
        <v>199</v>
      </c>
      <c r="D19" s="360"/>
      <c r="E19" s="397"/>
      <c r="F19" s="360"/>
      <c r="G19" s="367"/>
    </row>
    <row r="20" spans="2:7" x14ac:dyDescent="0.35">
      <c r="B20" s="19"/>
      <c r="C20" s="132" t="s">
        <v>203</v>
      </c>
      <c r="D20" s="360">
        <v>0</v>
      </c>
      <c r="E20" s="397">
        <v>-420</v>
      </c>
      <c r="F20" s="360">
        <v>2200</v>
      </c>
      <c r="G20" s="367">
        <v>0</v>
      </c>
    </row>
    <row r="21" spans="2:7" x14ac:dyDescent="0.35">
      <c r="B21" s="19"/>
      <c r="C21" s="132" t="s">
        <v>205</v>
      </c>
      <c r="D21" s="400">
        <v>-6041</v>
      </c>
      <c r="E21" s="398">
        <v>3875</v>
      </c>
      <c r="F21" s="361">
        <v>-3833</v>
      </c>
      <c r="G21" s="401">
        <v>6270</v>
      </c>
    </row>
    <row r="22" spans="2:7" ht="10.9" customHeight="1" x14ac:dyDescent="0.35">
      <c r="B22" s="19"/>
      <c r="C22" s="140"/>
      <c r="D22" s="406"/>
      <c r="E22" s="407"/>
      <c r="F22" s="406"/>
      <c r="G22" s="407"/>
    </row>
    <row r="23" spans="2:7" ht="15" thickBot="1" x14ac:dyDescent="0.4">
      <c r="B23" s="19"/>
      <c r="C23" s="142"/>
      <c r="D23" s="412">
        <f>SUM(D13:D21)</f>
        <v>333377</v>
      </c>
      <c r="E23" s="413">
        <v>310018</v>
      </c>
      <c r="F23" s="412">
        <f t="shared" ref="F23" si="0">SUM(F13:F21)</f>
        <v>288121</v>
      </c>
      <c r="G23" s="413">
        <v>271033</v>
      </c>
    </row>
    <row r="24" spans="2:7" x14ac:dyDescent="0.35">
      <c r="B24" s="141" t="s">
        <v>195</v>
      </c>
      <c r="C24" s="129" t="s">
        <v>208</v>
      </c>
      <c r="D24" s="360"/>
      <c r="E24" s="397"/>
      <c r="F24" s="360"/>
      <c r="G24" s="397"/>
    </row>
    <row r="25" spans="2:7" x14ac:dyDescent="0.35">
      <c r="B25" s="19"/>
      <c r="C25" s="20" t="s">
        <v>206</v>
      </c>
      <c r="D25" s="414" t="s">
        <v>1067</v>
      </c>
      <c r="E25" s="415" t="s">
        <v>307</v>
      </c>
      <c r="F25" s="414" t="s">
        <v>307</v>
      </c>
      <c r="G25" s="415" t="s">
        <v>307</v>
      </c>
    </row>
    <row r="26" spans="2:7" x14ac:dyDescent="0.35">
      <c r="B26" s="19"/>
      <c r="C26" s="20" t="s">
        <v>200</v>
      </c>
      <c r="D26" s="360">
        <v>27</v>
      </c>
      <c r="E26" s="343">
        <v>27</v>
      </c>
      <c r="F26" s="342">
        <v>27</v>
      </c>
      <c r="G26" s="343">
        <v>27</v>
      </c>
    </row>
    <row r="27" spans="2:7" ht="16.5" x14ac:dyDescent="0.35">
      <c r="B27" s="19"/>
      <c r="C27" s="20" t="s">
        <v>731</v>
      </c>
      <c r="D27" s="416"/>
      <c r="E27" s="418"/>
      <c r="F27" s="416"/>
      <c r="G27" s="418"/>
    </row>
    <row r="28" spans="2:7" ht="16.5" x14ac:dyDescent="0.35">
      <c r="B28" s="19"/>
      <c r="C28" s="20" t="s">
        <v>732</v>
      </c>
      <c r="D28" s="416">
        <v>-0.8</v>
      </c>
      <c r="E28" s="418">
        <v>-0.57999999999999996</v>
      </c>
      <c r="F28" s="416">
        <v>-0.64</v>
      </c>
      <c r="G28" s="418">
        <v>-0.63</v>
      </c>
    </row>
    <row r="29" spans="2:7" x14ac:dyDescent="0.35">
      <c r="B29" s="19"/>
      <c r="C29" s="20" t="s">
        <v>207</v>
      </c>
      <c r="D29" s="416">
        <v>0.23</v>
      </c>
      <c r="E29" s="418">
        <v>-0.33</v>
      </c>
      <c r="F29" s="416">
        <v>0.21</v>
      </c>
      <c r="G29" s="418">
        <v>-0.14000000000000001</v>
      </c>
    </row>
    <row r="30" spans="2:7" x14ac:dyDescent="0.35">
      <c r="B30" s="19"/>
      <c r="C30" s="20" t="s">
        <v>944</v>
      </c>
      <c r="D30" s="416">
        <v>0.38</v>
      </c>
      <c r="E30" s="418">
        <v>0.7</v>
      </c>
      <c r="F30" s="416">
        <v>0.45</v>
      </c>
      <c r="G30" s="418">
        <v>0.79</v>
      </c>
    </row>
    <row r="31" spans="2:7" ht="16.5" x14ac:dyDescent="0.35">
      <c r="B31" s="19"/>
      <c r="C31" s="20" t="s">
        <v>945</v>
      </c>
      <c r="D31" s="416">
        <v>0.09</v>
      </c>
      <c r="E31" s="418">
        <v>0.23</v>
      </c>
      <c r="F31" s="416">
        <v>0.11</v>
      </c>
      <c r="G31" s="418">
        <v>0.27</v>
      </c>
    </row>
    <row r="32" spans="2:7" ht="16.5" x14ac:dyDescent="0.35">
      <c r="B32" s="19"/>
      <c r="C32" s="20" t="s">
        <v>946</v>
      </c>
      <c r="D32" s="416">
        <v>0.41</v>
      </c>
      <c r="E32" s="418">
        <v>0.7</v>
      </c>
      <c r="F32" s="416">
        <v>0</v>
      </c>
      <c r="G32" s="418">
        <v>0</v>
      </c>
    </row>
    <row r="33" spans="2:7" x14ac:dyDescent="0.35">
      <c r="B33" s="19"/>
      <c r="C33" s="20" t="s">
        <v>947</v>
      </c>
      <c r="D33" s="416">
        <v>0.14000000000000001</v>
      </c>
      <c r="E33" s="418">
        <v>0.39</v>
      </c>
      <c r="F33" s="416">
        <v>0</v>
      </c>
      <c r="G33" s="418">
        <v>0</v>
      </c>
    </row>
    <row r="34" spans="2:7" x14ac:dyDescent="0.35">
      <c r="B34" s="19"/>
      <c r="C34" s="33" t="s">
        <v>948</v>
      </c>
      <c r="D34" s="417">
        <v>-0.81</v>
      </c>
      <c r="E34" s="419">
        <v>-0.92</v>
      </c>
      <c r="F34" s="417">
        <v>0</v>
      </c>
      <c r="G34" s="419">
        <v>0</v>
      </c>
    </row>
    <row r="35" spans="2:7" ht="15" thickBot="1" x14ac:dyDescent="0.4">
      <c r="B35" s="19"/>
      <c r="C35" s="83" t="s">
        <v>201</v>
      </c>
      <c r="D35" s="148">
        <v>27</v>
      </c>
      <c r="E35" s="147">
        <v>27</v>
      </c>
      <c r="F35" s="148">
        <v>27</v>
      </c>
      <c r="G35" s="147">
        <v>27</v>
      </c>
    </row>
  </sheetData>
  <mergeCells count="2">
    <mergeCell ref="D7:E7"/>
    <mergeCell ref="F7:G7"/>
  </mergeCell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3CB393-49EA-4AA8-B978-7495B0739F16}">
  <sheetPr codeName="Sheet54">
    <tabColor theme="9"/>
  </sheetPr>
  <dimension ref="A11:I41"/>
  <sheetViews>
    <sheetView showGridLines="0" zoomScale="70" zoomScaleNormal="70" workbookViewId="0">
      <selection activeCell="D40" sqref="D40:G40"/>
    </sheetView>
  </sheetViews>
  <sheetFormatPr defaultRowHeight="14.5" x14ac:dyDescent="0.35"/>
  <cols>
    <col min="2" max="2" width="8.81640625" customWidth="1"/>
    <col min="3" max="3" width="89.26953125" customWidth="1"/>
    <col min="4" max="4" width="15.26953125" customWidth="1"/>
    <col min="5" max="5" width="19.7265625" customWidth="1"/>
    <col min="6" max="6" width="17.7265625" customWidth="1"/>
    <col min="7" max="7" width="21.54296875" customWidth="1"/>
  </cols>
  <sheetData>
    <row r="11" spans="2:7" x14ac:dyDescent="0.35">
      <c r="C11" s="23"/>
      <c r="D11" s="23"/>
      <c r="E11" s="23"/>
      <c r="F11" s="23"/>
      <c r="G11" s="23"/>
    </row>
    <row r="12" spans="2:7" ht="15" thickBot="1" x14ac:dyDescent="0.4">
      <c r="B12" s="19"/>
      <c r="C12" s="80"/>
      <c r="D12" s="80" t="s">
        <v>733</v>
      </c>
      <c r="E12" s="80"/>
      <c r="F12" s="80" t="s">
        <v>734</v>
      </c>
      <c r="G12" s="80"/>
    </row>
    <row r="13" spans="2:7" x14ac:dyDescent="0.35">
      <c r="B13" s="19"/>
      <c r="C13" s="20" t="s">
        <v>215</v>
      </c>
      <c r="D13" s="152">
        <v>0.27</v>
      </c>
      <c r="E13" s="153"/>
      <c r="F13" s="152">
        <v>0.27</v>
      </c>
      <c r="G13" s="20"/>
    </row>
    <row r="14" spans="2:7" x14ac:dyDescent="0.35">
      <c r="B14" s="19"/>
      <c r="C14" s="20" t="s">
        <v>216</v>
      </c>
      <c r="D14" s="152">
        <v>0.27</v>
      </c>
      <c r="E14" s="153"/>
      <c r="F14" s="152">
        <v>0.27</v>
      </c>
      <c r="G14" s="20"/>
    </row>
    <row r="15" spans="2:7" x14ac:dyDescent="0.35">
      <c r="B15" s="19"/>
      <c r="C15" s="20" t="s">
        <v>210</v>
      </c>
      <c r="D15" s="152">
        <v>0.27</v>
      </c>
      <c r="E15" s="153"/>
      <c r="F15" s="152">
        <v>0.27</v>
      </c>
      <c r="G15" s="20"/>
    </row>
    <row r="16" spans="2:7" x14ac:dyDescent="0.35">
      <c r="B16" s="19"/>
      <c r="C16" s="20" t="s">
        <v>217</v>
      </c>
      <c r="D16" s="152">
        <v>0.27</v>
      </c>
      <c r="E16" s="153"/>
      <c r="F16" s="152">
        <v>0.27</v>
      </c>
      <c r="G16" s="20"/>
    </row>
    <row r="17" spans="1:9" x14ac:dyDescent="0.35">
      <c r="B17" s="19"/>
      <c r="C17" s="20" t="s">
        <v>218</v>
      </c>
      <c r="D17" s="152">
        <v>0.27</v>
      </c>
      <c r="E17" s="153"/>
      <c r="F17" s="152">
        <v>0.27</v>
      </c>
      <c r="G17" s="20"/>
    </row>
    <row r="18" spans="1:9" x14ac:dyDescent="0.35">
      <c r="B18" s="19"/>
      <c r="C18" s="20" t="s">
        <v>219</v>
      </c>
      <c r="D18" s="152">
        <v>0.27</v>
      </c>
      <c r="E18" s="153"/>
      <c r="F18" s="152">
        <v>0.27</v>
      </c>
      <c r="G18" s="20"/>
    </row>
    <row r="19" spans="1:9" x14ac:dyDescent="0.35">
      <c r="B19" s="19"/>
      <c r="C19" s="20" t="s">
        <v>220</v>
      </c>
      <c r="D19" s="152">
        <v>0.27</v>
      </c>
      <c r="E19" s="153"/>
      <c r="F19" s="152">
        <v>0.27</v>
      </c>
      <c r="G19" s="20"/>
    </row>
    <row r="20" spans="1:9" x14ac:dyDescent="0.35">
      <c r="B20" s="19"/>
      <c r="C20" s="20" t="s">
        <v>221</v>
      </c>
      <c r="D20" s="152">
        <v>0.27</v>
      </c>
      <c r="E20" s="153"/>
      <c r="F20" s="152">
        <v>0.27</v>
      </c>
      <c r="G20" s="20"/>
    </row>
    <row r="21" spans="1:9" x14ac:dyDescent="0.35">
      <c r="B21" s="19"/>
      <c r="C21" s="20" t="s">
        <v>222</v>
      </c>
      <c r="D21" s="152">
        <v>0.27</v>
      </c>
      <c r="E21" s="153"/>
      <c r="F21" s="152">
        <v>0.27</v>
      </c>
      <c r="G21" s="20"/>
    </row>
    <row r="22" spans="1:9" x14ac:dyDescent="0.35">
      <c r="B22" s="19"/>
      <c r="C22" s="20" t="s">
        <v>223</v>
      </c>
      <c r="D22" s="152">
        <v>0.27</v>
      </c>
      <c r="E22" s="153"/>
      <c r="F22" s="152">
        <v>0.27</v>
      </c>
      <c r="G22" s="20"/>
    </row>
    <row r="23" spans="1:9" x14ac:dyDescent="0.35">
      <c r="B23" s="19"/>
      <c r="C23" s="20" t="s">
        <v>224</v>
      </c>
      <c r="D23" s="152">
        <v>0.27</v>
      </c>
      <c r="E23" s="153"/>
      <c r="F23" s="152">
        <v>0.27</v>
      </c>
      <c r="G23" s="20"/>
    </row>
    <row r="24" spans="1:9" x14ac:dyDescent="0.35">
      <c r="B24" s="19"/>
      <c r="C24" s="20" t="s">
        <v>735</v>
      </c>
      <c r="D24" s="152">
        <v>0.27</v>
      </c>
      <c r="E24" s="153"/>
      <c r="F24" s="152">
        <v>0.27</v>
      </c>
      <c r="G24" s="20"/>
    </row>
    <row r="25" spans="1:9" x14ac:dyDescent="0.35">
      <c r="B25" s="19"/>
      <c r="C25" s="20" t="s">
        <v>736</v>
      </c>
      <c r="D25" s="152">
        <v>0.27</v>
      </c>
      <c r="E25" s="153"/>
      <c r="F25" s="152">
        <v>0.27</v>
      </c>
      <c r="G25" s="20"/>
    </row>
    <row r="26" spans="1:9" x14ac:dyDescent="0.35">
      <c r="B26" s="19"/>
      <c r="C26" s="20" t="s">
        <v>211</v>
      </c>
      <c r="D26" s="20" t="s">
        <v>213</v>
      </c>
      <c r="E26" s="20"/>
      <c r="F26" s="20"/>
      <c r="G26" s="20"/>
    </row>
    <row r="27" spans="1:9" x14ac:dyDescent="0.35">
      <c r="B27" s="19"/>
      <c r="C27" s="20" t="s">
        <v>212</v>
      </c>
      <c r="D27" s="153" t="s">
        <v>213</v>
      </c>
      <c r="E27" s="153"/>
      <c r="F27" s="153"/>
      <c r="G27" s="153"/>
      <c r="H27" s="6"/>
      <c r="I27" s="6"/>
    </row>
    <row r="28" spans="1:9" ht="15" thickBot="1" x14ac:dyDescent="0.4">
      <c r="B28" s="19"/>
      <c r="C28" s="80" t="s">
        <v>214</v>
      </c>
      <c r="D28" s="80" t="s">
        <v>213</v>
      </c>
      <c r="E28" s="80"/>
      <c r="F28" s="80"/>
      <c r="G28" s="80"/>
    </row>
    <row r="29" spans="1:9" ht="33" customHeight="1" thickBot="1" x14ac:dyDescent="0.4">
      <c r="B29" s="19"/>
      <c r="C29" s="19"/>
      <c r="D29" s="542" t="s">
        <v>63</v>
      </c>
      <c r="E29" s="542"/>
      <c r="F29" s="542" t="s">
        <v>90</v>
      </c>
      <c r="G29" s="542"/>
    </row>
    <row r="30" spans="1:9" x14ac:dyDescent="0.35">
      <c r="B30" s="19"/>
      <c r="C30" s="19"/>
      <c r="D30" s="40">
        <v>2024</v>
      </c>
      <c r="E30" s="24">
        <v>2022</v>
      </c>
      <c r="F30" s="40">
        <v>2023</v>
      </c>
      <c r="G30" s="24">
        <v>2022</v>
      </c>
    </row>
    <row r="31" spans="1:9" ht="15" thickBot="1" x14ac:dyDescent="0.4">
      <c r="B31" s="19"/>
      <c r="C31" s="82"/>
      <c r="D31" s="81" t="s">
        <v>1</v>
      </c>
      <c r="E31" s="75" t="s">
        <v>1</v>
      </c>
      <c r="F31" s="81" t="s">
        <v>1</v>
      </c>
      <c r="G31" s="75" t="s">
        <v>1</v>
      </c>
    </row>
    <row r="32" spans="1:9" ht="21" x14ac:dyDescent="0.5">
      <c r="A32" s="4"/>
      <c r="B32" s="137" t="s">
        <v>225</v>
      </c>
      <c r="C32" s="125" t="s">
        <v>227</v>
      </c>
      <c r="D32" s="44"/>
      <c r="E32" s="43"/>
      <c r="F32" s="44"/>
      <c r="G32" s="43"/>
    </row>
    <row r="33" spans="1:7" ht="15.5" x14ac:dyDescent="0.35">
      <c r="A33" s="5"/>
      <c r="B33" s="138" t="s">
        <v>226</v>
      </c>
      <c r="C33" s="126" t="s">
        <v>228</v>
      </c>
      <c r="D33" s="44"/>
      <c r="E33" s="43"/>
      <c r="F33" s="44"/>
      <c r="G33" s="43"/>
    </row>
    <row r="34" spans="1:7" x14ac:dyDescent="0.35">
      <c r="B34" s="19"/>
      <c r="C34" s="20" t="s">
        <v>949</v>
      </c>
      <c r="D34" s="364">
        <v>917754</v>
      </c>
      <c r="E34" s="365">
        <v>830979</v>
      </c>
      <c r="F34" s="364">
        <v>773879</v>
      </c>
      <c r="G34" s="365">
        <v>722162</v>
      </c>
    </row>
    <row r="35" spans="1:7" x14ac:dyDescent="0.35">
      <c r="B35" s="19"/>
      <c r="C35" s="20" t="s">
        <v>229</v>
      </c>
      <c r="D35" s="364"/>
      <c r="E35" s="365"/>
      <c r="F35" s="364"/>
      <c r="G35" s="365"/>
    </row>
    <row r="36" spans="1:7" x14ac:dyDescent="0.35">
      <c r="B36" s="19"/>
      <c r="C36" s="20" t="s">
        <v>230</v>
      </c>
      <c r="D36" s="364">
        <v>86877600</v>
      </c>
      <c r="E36" s="365">
        <v>86877600</v>
      </c>
      <c r="F36" s="364">
        <v>86877600</v>
      </c>
      <c r="G36" s="365">
        <v>86877600</v>
      </c>
    </row>
    <row r="37" spans="1:7" x14ac:dyDescent="0.35">
      <c r="B37" s="19"/>
      <c r="C37" s="20" t="s">
        <v>737</v>
      </c>
      <c r="D37" s="364">
        <v>-269983</v>
      </c>
      <c r="E37" s="365">
        <v>0</v>
      </c>
      <c r="F37" s="364">
        <v>-269983</v>
      </c>
      <c r="G37" s="365">
        <v>0</v>
      </c>
    </row>
    <row r="38" spans="1:7" x14ac:dyDescent="0.35">
      <c r="B38" s="19"/>
      <c r="C38" s="33" t="s">
        <v>231</v>
      </c>
      <c r="D38" s="410">
        <v>-5348330</v>
      </c>
      <c r="E38" s="411">
        <v>-5351912</v>
      </c>
      <c r="F38" s="410">
        <v>-3218691</v>
      </c>
      <c r="G38" s="411">
        <v>-3222273</v>
      </c>
    </row>
    <row r="39" spans="1:7" x14ac:dyDescent="0.35">
      <c r="B39" s="19"/>
      <c r="C39" s="33" t="s">
        <v>232</v>
      </c>
      <c r="D39" s="410">
        <f>SUM(D36:D38)</f>
        <v>81259287</v>
      </c>
      <c r="E39" s="411">
        <f>SUM(E36:E38)</f>
        <v>81525688</v>
      </c>
      <c r="F39" s="410">
        <f>SUM(F36:F38)</f>
        <v>83388926</v>
      </c>
      <c r="G39" s="411">
        <f>SUM(G36:G38)</f>
        <v>83655327</v>
      </c>
    </row>
    <row r="40" spans="1:7" ht="15" thickBot="1" x14ac:dyDescent="0.4">
      <c r="B40" s="19"/>
      <c r="C40" s="80" t="s">
        <v>233</v>
      </c>
      <c r="D40" s="351">
        <v>1129.4000000000001</v>
      </c>
      <c r="E40" s="420">
        <v>1019.3</v>
      </c>
      <c r="F40" s="421">
        <v>928.04</v>
      </c>
      <c r="G40" s="420">
        <v>863.3</v>
      </c>
    </row>
    <row r="41" spans="1:7" x14ac:dyDescent="0.35">
      <c r="B41" s="19"/>
      <c r="C41" s="19"/>
      <c r="D41" s="19"/>
      <c r="E41" s="20"/>
      <c r="F41" s="19"/>
      <c r="G41" s="19"/>
    </row>
  </sheetData>
  <mergeCells count="2">
    <mergeCell ref="D29:E29"/>
    <mergeCell ref="F29:G29"/>
  </mergeCells>
  <pageMargins left="0.7" right="0.7" top="0.75" bottom="0.75" header="0.3" footer="0.3"/>
  <pageSetup orientation="portrait"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70776D-F081-4C78-9B35-4AB752202BC2}">
  <sheetPr codeName="Sheet55">
    <tabColor theme="9"/>
  </sheetPr>
  <dimension ref="B6:G33"/>
  <sheetViews>
    <sheetView showGridLines="0" zoomScale="70" zoomScaleNormal="70" workbookViewId="0">
      <selection activeCell="N30" sqref="N30"/>
    </sheetView>
  </sheetViews>
  <sheetFormatPr defaultRowHeight="14.5" x14ac:dyDescent="0.35"/>
  <cols>
    <col min="3" max="3" width="113" customWidth="1"/>
    <col min="4" max="7" width="16.7265625" customWidth="1"/>
  </cols>
  <sheetData>
    <row r="6" spans="2:7" ht="15" thickBot="1" x14ac:dyDescent="0.4">
      <c r="B6" s="19"/>
      <c r="C6" s="19"/>
      <c r="D6" s="540" t="s">
        <v>63</v>
      </c>
      <c r="E6" s="540"/>
      <c r="F6" s="540" t="s">
        <v>90</v>
      </c>
      <c r="G6" s="540"/>
    </row>
    <row r="7" spans="2:7" ht="15" thickBot="1" x14ac:dyDescent="0.4">
      <c r="B7" s="19"/>
      <c r="C7" s="82"/>
      <c r="D7" s="81">
        <v>2024</v>
      </c>
      <c r="E7" s="75">
        <v>2023</v>
      </c>
      <c r="F7" s="81">
        <v>2024</v>
      </c>
      <c r="G7" s="75">
        <v>2023</v>
      </c>
    </row>
    <row r="8" spans="2:7" ht="21" x14ac:dyDescent="0.5">
      <c r="B8" s="137" t="s">
        <v>225</v>
      </c>
      <c r="C8" s="125" t="s">
        <v>738</v>
      </c>
      <c r="D8" s="44"/>
      <c r="E8" s="43"/>
      <c r="F8" s="44"/>
      <c r="G8" s="43"/>
    </row>
    <row r="9" spans="2:7" ht="15.5" x14ac:dyDescent="0.35">
      <c r="B9" s="138" t="s">
        <v>234</v>
      </c>
      <c r="C9" s="126" t="s">
        <v>739</v>
      </c>
      <c r="D9" s="44"/>
      <c r="E9" s="43"/>
      <c r="F9" s="130"/>
      <c r="G9" s="43"/>
    </row>
    <row r="10" spans="2:7" x14ac:dyDescent="0.35">
      <c r="B10" s="19"/>
      <c r="C10" s="20" t="s">
        <v>950</v>
      </c>
      <c r="D10" s="42">
        <v>917754</v>
      </c>
      <c r="E10" s="43">
        <v>830979</v>
      </c>
      <c r="F10" s="42">
        <v>773879</v>
      </c>
      <c r="G10" s="43">
        <v>722162</v>
      </c>
    </row>
    <row r="11" spans="2:7" x14ac:dyDescent="0.35">
      <c r="B11" s="19"/>
      <c r="C11" s="20" t="s">
        <v>235</v>
      </c>
      <c r="D11" s="42"/>
      <c r="E11" s="43"/>
      <c r="F11" s="42"/>
      <c r="G11" s="43"/>
    </row>
    <row r="12" spans="2:7" x14ac:dyDescent="0.35">
      <c r="B12" s="19"/>
      <c r="C12" s="20" t="s">
        <v>238</v>
      </c>
      <c r="D12" s="42">
        <v>81259287</v>
      </c>
      <c r="E12" s="43">
        <v>81525688</v>
      </c>
      <c r="F12" s="42">
        <v>83388926</v>
      </c>
      <c r="G12" s="43">
        <v>83655327</v>
      </c>
    </row>
    <row r="13" spans="2:7" x14ac:dyDescent="0.35">
      <c r="B13" s="19"/>
      <c r="C13" s="33" t="s">
        <v>239</v>
      </c>
      <c r="D13" s="46">
        <v>1804943</v>
      </c>
      <c r="E13" s="47">
        <v>1414139</v>
      </c>
      <c r="F13" s="46">
        <v>1804943</v>
      </c>
      <c r="G13" s="47">
        <v>1414139</v>
      </c>
    </row>
    <row r="14" spans="2:7" x14ac:dyDescent="0.35">
      <c r="B14" s="19"/>
      <c r="C14" s="36" t="s">
        <v>240</v>
      </c>
      <c r="D14" s="50">
        <f>SUM(D12:D13)</f>
        <v>83064230</v>
      </c>
      <c r="E14" s="51">
        <f>SUM(E12:E13)</f>
        <v>82939827</v>
      </c>
      <c r="F14" s="50">
        <f>SUM(F12:F13)</f>
        <v>85193869</v>
      </c>
      <c r="G14" s="51">
        <f>SUM(G12:G13)</f>
        <v>85069466</v>
      </c>
    </row>
    <row r="15" spans="2:7" ht="15" thickBot="1" x14ac:dyDescent="0.4">
      <c r="B15" s="19"/>
      <c r="C15" s="36" t="s">
        <v>241</v>
      </c>
      <c r="D15" s="351">
        <v>1104.9000000000001</v>
      </c>
      <c r="E15" s="420">
        <v>1001.9</v>
      </c>
      <c r="F15" s="421">
        <v>908.4</v>
      </c>
      <c r="G15" s="420">
        <v>848.9</v>
      </c>
    </row>
    <row r="16" spans="2:7" x14ac:dyDescent="0.35">
      <c r="B16" s="19"/>
      <c r="C16" s="20" t="s">
        <v>236</v>
      </c>
      <c r="D16" s="42"/>
      <c r="E16" s="43"/>
      <c r="F16" s="42"/>
      <c r="G16" s="43"/>
    </row>
    <row r="17" spans="2:7" ht="15" thickBot="1" x14ac:dyDescent="0.4">
      <c r="B17" s="19"/>
      <c r="C17" s="80" t="s">
        <v>237</v>
      </c>
      <c r="D17" s="98"/>
      <c r="E17" s="87"/>
      <c r="F17" s="98"/>
      <c r="G17" s="87"/>
    </row>
    <row r="18" spans="2:7" ht="15.5" x14ac:dyDescent="0.35">
      <c r="B18" s="138" t="s">
        <v>242</v>
      </c>
      <c r="C18" s="126" t="s">
        <v>243</v>
      </c>
      <c r="D18" s="42"/>
      <c r="E18" s="43"/>
      <c r="F18" s="42"/>
      <c r="G18" s="43"/>
    </row>
    <row r="19" spans="2:7" x14ac:dyDescent="0.35">
      <c r="B19" s="19"/>
      <c r="C19" s="20" t="s">
        <v>244</v>
      </c>
      <c r="D19" s="42"/>
      <c r="E19" s="43"/>
      <c r="F19" s="42"/>
      <c r="G19" s="43"/>
    </row>
    <row r="20" spans="2:7" x14ac:dyDescent="0.35">
      <c r="B20" s="19"/>
      <c r="C20" s="20" t="s">
        <v>949</v>
      </c>
      <c r="D20" s="360">
        <v>917754</v>
      </c>
      <c r="E20" s="397">
        <v>830979</v>
      </c>
      <c r="F20" s="360">
        <v>773879</v>
      </c>
      <c r="G20" s="397">
        <v>722162</v>
      </c>
    </row>
    <row r="21" spans="2:7" x14ac:dyDescent="0.35">
      <c r="B21" s="19"/>
      <c r="C21" s="20" t="s">
        <v>951</v>
      </c>
      <c r="D21" s="360"/>
      <c r="E21" s="397"/>
      <c r="F21" s="360"/>
      <c r="G21" s="397"/>
    </row>
    <row r="22" spans="2:7" x14ac:dyDescent="0.35">
      <c r="B22" s="19"/>
      <c r="C22" s="20" t="s">
        <v>740</v>
      </c>
      <c r="D22" s="361">
        <v>0</v>
      </c>
      <c r="E22" s="398">
        <v>4252</v>
      </c>
      <c r="F22" s="361">
        <v>0</v>
      </c>
      <c r="G22" s="398">
        <v>4130</v>
      </c>
    </row>
    <row r="23" spans="2:7" x14ac:dyDescent="0.35">
      <c r="B23" s="19"/>
      <c r="C23" s="132" t="s">
        <v>246</v>
      </c>
      <c r="D23" s="360">
        <v>0</v>
      </c>
      <c r="E23" s="397">
        <v>5824</v>
      </c>
      <c r="F23" s="360">
        <v>0</v>
      </c>
      <c r="G23" s="367">
        <v>5657</v>
      </c>
    </row>
    <row r="24" spans="2:7" x14ac:dyDescent="0.35">
      <c r="B24" s="19"/>
      <c r="C24" s="132" t="s">
        <v>247</v>
      </c>
      <c r="D24" s="400">
        <v>0</v>
      </c>
      <c r="E24" s="398">
        <v>-1572</v>
      </c>
      <c r="F24" s="361">
        <v>0</v>
      </c>
      <c r="G24" s="401">
        <v>-1527</v>
      </c>
    </row>
    <row r="25" spans="2:7" x14ac:dyDescent="0.35">
      <c r="B25" s="19"/>
      <c r="C25" s="20" t="s">
        <v>740</v>
      </c>
      <c r="D25" s="404">
        <v>-647</v>
      </c>
      <c r="E25" s="403">
        <v>4283</v>
      </c>
      <c r="F25" s="404">
        <v>-647</v>
      </c>
      <c r="G25" s="403">
        <v>4134</v>
      </c>
    </row>
    <row r="26" spans="2:7" x14ac:dyDescent="0.35">
      <c r="B26" s="19"/>
      <c r="C26" s="132" t="s">
        <v>248</v>
      </c>
      <c r="D26" s="360">
        <v>0</v>
      </c>
      <c r="E26" s="397">
        <v>5665</v>
      </c>
      <c r="F26" s="360">
        <v>0</v>
      </c>
      <c r="G26" s="367">
        <v>5460</v>
      </c>
    </row>
    <row r="27" spans="2:7" x14ac:dyDescent="0.35">
      <c r="B27" s="19"/>
      <c r="C27" s="132" t="s">
        <v>741</v>
      </c>
      <c r="D27" s="360">
        <v>-886</v>
      </c>
      <c r="E27" s="397">
        <v>203</v>
      </c>
      <c r="F27" s="360">
        <v>-886</v>
      </c>
      <c r="G27" s="367">
        <v>203</v>
      </c>
    </row>
    <row r="28" spans="2:7" x14ac:dyDescent="0.35">
      <c r="B28" s="19"/>
      <c r="C28" s="132" t="s">
        <v>247</v>
      </c>
      <c r="D28" s="400">
        <v>239</v>
      </c>
      <c r="E28" s="398">
        <v>-1585</v>
      </c>
      <c r="F28" s="361">
        <v>239</v>
      </c>
      <c r="G28" s="401">
        <v>-1529</v>
      </c>
    </row>
    <row r="29" spans="2:7" x14ac:dyDescent="0.35">
      <c r="B29" s="19"/>
      <c r="C29" s="33"/>
      <c r="D29" s="406"/>
      <c r="E29" s="407"/>
      <c r="F29" s="406"/>
      <c r="G29" s="407"/>
    </row>
    <row r="30" spans="2:7" x14ac:dyDescent="0.35">
      <c r="B30" s="19"/>
      <c r="C30" s="36" t="s">
        <v>952</v>
      </c>
      <c r="D30" s="422">
        <f>++D20+D22+D25</f>
        <v>917107</v>
      </c>
      <c r="E30" s="423">
        <f>++E20+E22+E25</f>
        <v>839514</v>
      </c>
      <c r="F30" s="422">
        <f>++F20+F22+F25</f>
        <v>773232</v>
      </c>
      <c r="G30" s="423">
        <f>++G20+G22+G25</f>
        <v>730426</v>
      </c>
    </row>
    <row r="31" spans="2:7" ht="15" thickBot="1" x14ac:dyDescent="0.4">
      <c r="B31" s="19"/>
      <c r="C31" s="80" t="s">
        <v>245</v>
      </c>
      <c r="D31" s="351">
        <v>1128.5999999999999</v>
      </c>
      <c r="E31" s="420">
        <v>1029.8</v>
      </c>
      <c r="F31" s="421">
        <v>927.3</v>
      </c>
      <c r="G31" s="420">
        <v>873.1</v>
      </c>
    </row>
    <row r="32" spans="2:7" ht="15.5" x14ac:dyDescent="0.35">
      <c r="B32" s="138" t="s">
        <v>249</v>
      </c>
      <c r="C32" s="149" t="s">
        <v>250</v>
      </c>
      <c r="D32" s="150"/>
      <c r="E32" s="154"/>
      <c r="F32" s="151"/>
      <c r="G32" s="154"/>
    </row>
    <row r="33" spans="2:7" ht="15" thickBot="1" x14ac:dyDescent="0.4">
      <c r="B33" s="19"/>
      <c r="C33" s="80" t="s">
        <v>655</v>
      </c>
      <c r="D33" s="351">
        <v>1104.0999999999999</v>
      </c>
      <c r="E33" s="420">
        <v>1012.2</v>
      </c>
      <c r="F33" s="421">
        <v>907.6</v>
      </c>
      <c r="G33" s="420">
        <v>858.6</v>
      </c>
    </row>
  </sheetData>
  <mergeCells count="2">
    <mergeCell ref="D6:E6"/>
    <mergeCell ref="F6:G6"/>
  </mergeCell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1EC3E1-6F79-43AD-AF93-4BC6DA3D08C1}">
  <sheetPr codeName="Sheet56">
    <tabColor theme="9"/>
  </sheetPr>
  <dimension ref="B6:J46"/>
  <sheetViews>
    <sheetView showGridLines="0" zoomScale="70" zoomScaleNormal="70" workbookViewId="0">
      <selection activeCell="E20" sqref="E20:I25"/>
    </sheetView>
  </sheetViews>
  <sheetFormatPr defaultRowHeight="14.5" x14ac:dyDescent="0.35"/>
  <cols>
    <col min="2" max="2" width="9.26953125" customWidth="1"/>
    <col min="3" max="3" width="79.81640625" customWidth="1"/>
    <col min="4" max="4" width="15.26953125" customWidth="1"/>
    <col min="5" max="5" width="14.7265625" customWidth="1"/>
    <col min="6" max="6" width="16.54296875" customWidth="1"/>
    <col min="7" max="7" width="14.7265625" customWidth="1"/>
    <col min="8" max="8" width="12.453125" customWidth="1"/>
    <col min="9" max="9" width="14.453125" customWidth="1"/>
  </cols>
  <sheetData>
    <row r="6" spans="2:10" ht="15" thickBot="1" x14ac:dyDescent="0.4">
      <c r="B6" s="19"/>
      <c r="C6" s="19"/>
      <c r="D6" s="19"/>
      <c r="E6" s="540" t="s">
        <v>63</v>
      </c>
      <c r="F6" s="540"/>
      <c r="G6" s="540"/>
      <c r="H6" s="540"/>
      <c r="I6" s="540"/>
    </row>
    <row r="7" spans="2:10" x14ac:dyDescent="0.35">
      <c r="B7" s="19"/>
      <c r="C7" s="19"/>
      <c r="D7" s="19"/>
      <c r="E7" s="40" t="s">
        <v>268</v>
      </c>
      <c r="F7" s="40" t="s">
        <v>270</v>
      </c>
      <c r="G7" s="40" t="s">
        <v>271</v>
      </c>
      <c r="H7" s="40"/>
      <c r="I7" s="40" t="s">
        <v>276</v>
      </c>
    </row>
    <row r="8" spans="2:10" x14ac:dyDescent="0.35">
      <c r="B8" s="19"/>
      <c r="C8" s="19"/>
      <c r="D8" s="19"/>
      <c r="E8" s="40" t="s">
        <v>269</v>
      </c>
      <c r="F8" s="40" t="s">
        <v>273</v>
      </c>
      <c r="G8" s="40" t="s">
        <v>274</v>
      </c>
      <c r="H8" s="40" t="s">
        <v>275</v>
      </c>
      <c r="I8" s="40" t="s">
        <v>272</v>
      </c>
    </row>
    <row r="9" spans="2:10" ht="15" thickBot="1" x14ac:dyDescent="0.4">
      <c r="B9" s="19"/>
      <c r="C9" s="75"/>
      <c r="D9" s="75" t="s">
        <v>0</v>
      </c>
      <c r="E9" s="81" t="s">
        <v>1</v>
      </c>
      <c r="F9" s="81" t="s">
        <v>1</v>
      </c>
      <c r="G9" s="81" t="s">
        <v>1</v>
      </c>
      <c r="H9" s="81" t="s">
        <v>1</v>
      </c>
      <c r="I9" s="81" t="s">
        <v>1</v>
      </c>
      <c r="J9" s="2"/>
    </row>
    <row r="10" spans="2:10" ht="21" x14ac:dyDescent="0.5">
      <c r="B10" s="137" t="s">
        <v>251</v>
      </c>
      <c r="C10" s="125" t="s">
        <v>252</v>
      </c>
      <c r="D10" s="125"/>
      <c r="E10" s="146"/>
      <c r="F10" s="146"/>
      <c r="G10" s="146"/>
      <c r="H10" s="146"/>
      <c r="I10" s="146"/>
    </row>
    <row r="11" spans="2:10" ht="15.5" x14ac:dyDescent="0.35">
      <c r="B11" s="138">
        <v>10.1</v>
      </c>
      <c r="C11" s="126" t="s">
        <v>253</v>
      </c>
      <c r="D11" s="126"/>
      <c r="E11" s="42"/>
      <c r="F11" s="42"/>
      <c r="G11" s="42"/>
      <c r="H11" s="42"/>
      <c r="I11" s="42"/>
    </row>
    <row r="12" spans="2:10" x14ac:dyDescent="0.35">
      <c r="B12" s="19"/>
      <c r="C12" s="155">
        <v>2024</v>
      </c>
      <c r="D12" s="155"/>
      <c r="E12" s="42"/>
      <c r="F12" s="42"/>
      <c r="G12" s="42"/>
      <c r="H12" s="42"/>
      <c r="I12" s="42"/>
    </row>
    <row r="13" spans="2:10" x14ac:dyDescent="0.35">
      <c r="B13" s="19"/>
      <c r="C13" s="153" t="s">
        <v>684</v>
      </c>
      <c r="D13" s="153"/>
      <c r="E13" s="424">
        <v>349429</v>
      </c>
      <c r="F13" s="424">
        <v>33229</v>
      </c>
      <c r="G13" s="424">
        <v>166504</v>
      </c>
      <c r="H13" s="424">
        <v>338</v>
      </c>
      <c r="I13" s="424">
        <f>SUM(E13:H13)</f>
        <v>549500</v>
      </c>
    </row>
    <row r="14" spans="2:10" x14ac:dyDescent="0.35">
      <c r="B14" s="19"/>
      <c r="C14" s="153" t="s">
        <v>256</v>
      </c>
      <c r="D14" s="153"/>
      <c r="E14" s="424">
        <v>34878</v>
      </c>
      <c r="F14" s="424">
        <v>3141</v>
      </c>
      <c r="G14" s="424">
        <v>12609</v>
      </c>
      <c r="H14" s="424">
        <v>0</v>
      </c>
      <c r="I14" s="424">
        <f t="shared" ref="I14:I17" si="0">SUM(E14:H14)</f>
        <v>50628</v>
      </c>
    </row>
    <row r="15" spans="2:10" x14ac:dyDescent="0.35">
      <c r="B15" s="19"/>
      <c r="C15" s="153" t="s">
        <v>258</v>
      </c>
      <c r="D15" s="153"/>
      <c r="E15" s="424">
        <v>-5904</v>
      </c>
      <c r="F15" s="424">
        <v>0</v>
      </c>
      <c r="G15" s="424">
        <v>0</v>
      </c>
      <c r="H15" s="424">
        <v>0</v>
      </c>
      <c r="I15" s="424">
        <f t="shared" si="0"/>
        <v>-5904</v>
      </c>
    </row>
    <row r="16" spans="2:10" x14ac:dyDescent="0.35">
      <c r="B16" s="19"/>
      <c r="C16" s="153" t="s">
        <v>742</v>
      </c>
      <c r="D16" s="153"/>
      <c r="E16" s="424">
        <v>0</v>
      </c>
      <c r="F16" s="424">
        <v>13265</v>
      </c>
      <c r="G16" s="424">
        <v>-13265</v>
      </c>
      <c r="H16" s="424">
        <v>0</v>
      </c>
      <c r="I16" s="424">
        <f t="shared" si="0"/>
        <v>0</v>
      </c>
    </row>
    <row r="17" spans="2:9" x14ac:dyDescent="0.35">
      <c r="B17" s="19"/>
      <c r="C17" s="157" t="s">
        <v>254</v>
      </c>
      <c r="D17" s="157"/>
      <c r="E17" s="425">
        <v>-1108</v>
      </c>
      <c r="F17" s="425">
        <v>-255</v>
      </c>
      <c r="G17" s="425">
        <v>0</v>
      </c>
      <c r="H17" s="425">
        <v>0</v>
      </c>
      <c r="I17" s="425">
        <f t="shared" si="0"/>
        <v>-1363</v>
      </c>
    </row>
    <row r="18" spans="2:9" ht="15" thickBot="1" x14ac:dyDescent="0.4">
      <c r="B18" s="19"/>
      <c r="C18" s="76" t="s">
        <v>688</v>
      </c>
      <c r="D18" s="76"/>
      <c r="E18" s="426">
        <f>SUM(E13:E17)</f>
        <v>377295</v>
      </c>
      <c r="F18" s="426">
        <v>49379</v>
      </c>
      <c r="G18" s="426">
        <f t="shared" ref="G18:I18" si="1">SUM(G13:G17)</f>
        <v>165848</v>
      </c>
      <c r="H18" s="426">
        <f t="shared" si="1"/>
        <v>338</v>
      </c>
      <c r="I18" s="426">
        <f t="shared" si="1"/>
        <v>592861</v>
      </c>
    </row>
    <row r="19" spans="2:9" x14ac:dyDescent="0.35">
      <c r="B19" s="19"/>
      <c r="C19" s="155">
        <v>2023</v>
      </c>
      <c r="D19" s="155"/>
      <c r="E19" s="357"/>
      <c r="F19" s="357"/>
      <c r="G19" s="357"/>
      <c r="H19" s="357"/>
      <c r="I19" s="357"/>
    </row>
    <row r="20" spans="2:9" x14ac:dyDescent="0.35">
      <c r="B20" s="19"/>
      <c r="C20" s="153" t="s">
        <v>261</v>
      </c>
      <c r="D20" s="153"/>
      <c r="E20" s="357">
        <v>610659</v>
      </c>
      <c r="F20" s="357">
        <v>70841</v>
      </c>
      <c r="G20" s="357">
        <v>216823</v>
      </c>
      <c r="H20" s="357">
        <v>338</v>
      </c>
      <c r="I20" s="357">
        <f>SUM(E20:H20)</f>
        <v>898661</v>
      </c>
    </row>
    <row r="21" spans="2:9" x14ac:dyDescent="0.35">
      <c r="B21" s="19"/>
      <c r="C21" s="153" t="s">
        <v>259</v>
      </c>
      <c r="D21" s="153"/>
      <c r="E21" s="357">
        <v>64888</v>
      </c>
      <c r="F21" s="357">
        <v>0</v>
      </c>
      <c r="G21" s="357">
        <v>13265</v>
      </c>
      <c r="H21" s="357">
        <v>0</v>
      </c>
      <c r="I21" s="357">
        <f t="shared" ref="I21:I24" si="2">SUM(E21:H21)</f>
        <v>78153</v>
      </c>
    </row>
    <row r="22" spans="2:9" x14ac:dyDescent="0.35">
      <c r="B22" s="19"/>
      <c r="C22" s="153" t="s">
        <v>257</v>
      </c>
      <c r="D22" s="153"/>
      <c r="E22" s="357">
        <v>0</v>
      </c>
      <c r="F22" s="357">
        <v>-10824</v>
      </c>
      <c r="G22" s="357">
        <v>-11727</v>
      </c>
      <c r="H22" s="357">
        <v>0</v>
      </c>
      <c r="I22" s="357">
        <f t="shared" si="2"/>
        <v>-22551</v>
      </c>
    </row>
    <row r="23" spans="2:9" x14ac:dyDescent="0.35">
      <c r="B23" s="19"/>
      <c r="C23" s="153" t="s">
        <v>743</v>
      </c>
      <c r="D23" s="153"/>
      <c r="E23" s="357">
        <v>-245</v>
      </c>
      <c r="F23" s="357">
        <v>0</v>
      </c>
      <c r="G23" s="357">
        <v>0</v>
      </c>
      <c r="H23" s="357">
        <v>0</v>
      </c>
      <c r="I23" s="357">
        <f t="shared" si="2"/>
        <v>-245</v>
      </c>
    </row>
    <row r="24" spans="2:9" x14ac:dyDescent="0.35">
      <c r="B24" s="19"/>
      <c r="C24" s="157" t="s">
        <v>254</v>
      </c>
      <c r="D24" s="157"/>
      <c r="E24" s="358">
        <v>-325872</v>
      </c>
      <c r="F24" s="358">
        <v>-26788</v>
      </c>
      <c r="G24" s="358">
        <v>-51857</v>
      </c>
      <c r="H24" s="358">
        <v>0</v>
      </c>
      <c r="I24" s="358">
        <f t="shared" si="2"/>
        <v>-404517</v>
      </c>
    </row>
    <row r="25" spans="2:9" ht="15" thickBot="1" x14ac:dyDescent="0.4">
      <c r="B25" s="19"/>
      <c r="C25" s="77" t="s">
        <v>89</v>
      </c>
      <c r="D25" s="77"/>
      <c r="E25" s="430">
        <v>349429</v>
      </c>
      <c r="F25" s="427">
        <f t="shared" ref="F25:H25" si="3">SUM(F20:F24)</f>
        <v>33229</v>
      </c>
      <c r="G25" s="427">
        <f t="shared" si="3"/>
        <v>166504</v>
      </c>
      <c r="H25" s="427">
        <f t="shared" si="3"/>
        <v>338</v>
      </c>
      <c r="I25" s="427">
        <v>549500</v>
      </c>
    </row>
    <row r="26" spans="2:9" ht="15.5" x14ac:dyDescent="0.35">
      <c r="B26" s="138">
        <v>10.199999999999999</v>
      </c>
      <c r="C26" s="126" t="s">
        <v>260</v>
      </c>
      <c r="D26" s="126"/>
      <c r="E26" s="424"/>
      <c r="F26" s="424"/>
      <c r="G26" s="424"/>
      <c r="H26" s="424"/>
      <c r="I26" s="424"/>
    </row>
    <row r="27" spans="2:9" x14ac:dyDescent="0.35">
      <c r="B27" s="19"/>
      <c r="C27" s="155">
        <v>2024</v>
      </c>
      <c r="D27" s="155"/>
      <c r="E27" s="424"/>
      <c r="F27" s="424"/>
      <c r="G27" s="424"/>
      <c r="H27" s="424"/>
      <c r="I27" s="424"/>
    </row>
    <row r="28" spans="2:9" x14ac:dyDescent="0.35">
      <c r="B28" s="19"/>
      <c r="C28" s="153" t="s">
        <v>684</v>
      </c>
      <c r="D28" s="153"/>
      <c r="E28" s="424">
        <v>241258</v>
      </c>
      <c r="F28" s="424">
        <v>29493</v>
      </c>
      <c r="G28" s="424">
        <v>104690</v>
      </c>
      <c r="H28" s="424">
        <v>291</v>
      </c>
      <c r="I28" s="424">
        <f>SUM(E28:H28)</f>
        <v>375732</v>
      </c>
    </row>
    <row r="29" spans="2:9" x14ac:dyDescent="0.35">
      <c r="B29" s="19"/>
      <c r="C29" s="153" t="s">
        <v>258</v>
      </c>
      <c r="D29" s="153"/>
      <c r="E29" s="424">
        <v>-5684</v>
      </c>
      <c r="F29" s="424">
        <v>0</v>
      </c>
      <c r="G29" s="424">
        <v>0</v>
      </c>
      <c r="H29" s="424">
        <v>0</v>
      </c>
      <c r="I29" s="424">
        <f t="shared" ref="I29:I31" si="4">SUM(E29:H29)</f>
        <v>-5684</v>
      </c>
    </row>
    <row r="30" spans="2:9" x14ac:dyDescent="0.35">
      <c r="B30" s="19"/>
      <c r="C30" s="153" t="s">
        <v>262</v>
      </c>
      <c r="D30" s="24">
        <v>7.2</v>
      </c>
      <c r="E30" s="424">
        <v>40616</v>
      </c>
      <c r="F30" s="424">
        <v>4147</v>
      </c>
      <c r="G30" s="424">
        <v>17672</v>
      </c>
      <c r="H30" s="424">
        <v>43</v>
      </c>
      <c r="I30" s="424">
        <f t="shared" si="4"/>
        <v>62478</v>
      </c>
    </row>
    <row r="31" spans="2:9" x14ac:dyDescent="0.35">
      <c r="B31" s="19"/>
      <c r="C31" s="157" t="s">
        <v>263</v>
      </c>
      <c r="D31" s="157"/>
      <c r="E31" s="425">
        <v>-1108</v>
      </c>
      <c r="F31" s="425">
        <v>-255</v>
      </c>
      <c r="G31" s="425">
        <v>0</v>
      </c>
      <c r="H31" s="425">
        <v>0</v>
      </c>
      <c r="I31" s="425">
        <f t="shared" si="4"/>
        <v>-1363</v>
      </c>
    </row>
    <row r="32" spans="2:9" ht="15" thickBot="1" x14ac:dyDescent="0.4">
      <c r="B32" s="19"/>
      <c r="C32" s="77" t="s">
        <v>688</v>
      </c>
      <c r="D32" s="77"/>
      <c r="E32" s="426">
        <f>SUM(E28:E31)</f>
        <v>275082</v>
      </c>
      <c r="F32" s="426">
        <f t="shared" ref="F32:I32" si="5">SUM(F28:F31)</f>
        <v>33385</v>
      </c>
      <c r="G32" s="426">
        <f t="shared" si="5"/>
        <v>122362</v>
      </c>
      <c r="H32" s="426">
        <f t="shared" si="5"/>
        <v>334</v>
      </c>
      <c r="I32" s="426">
        <f t="shared" si="5"/>
        <v>431163</v>
      </c>
    </row>
    <row r="33" spans="2:9" x14ac:dyDescent="0.35">
      <c r="B33" s="19"/>
      <c r="C33" s="155">
        <v>2023</v>
      </c>
      <c r="D33" s="155"/>
      <c r="E33" s="428"/>
      <c r="F33" s="428"/>
      <c r="G33" s="428"/>
      <c r="H33" s="428"/>
      <c r="I33" s="428"/>
    </row>
    <row r="34" spans="2:9" x14ac:dyDescent="0.35">
      <c r="B34" s="19"/>
      <c r="C34" s="153" t="s">
        <v>261</v>
      </c>
      <c r="D34" s="153"/>
      <c r="E34" s="357">
        <v>532045</v>
      </c>
      <c r="F34" s="357">
        <v>61939</v>
      </c>
      <c r="G34" s="357">
        <v>138944</v>
      </c>
      <c r="H34" s="357">
        <v>239</v>
      </c>
      <c r="I34" s="357">
        <f>SUM(E34:H34)</f>
        <v>733167</v>
      </c>
    </row>
    <row r="35" spans="2:9" x14ac:dyDescent="0.35">
      <c r="B35" s="19"/>
      <c r="C35" s="153" t="s">
        <v>257</v>
      </c>
      <c r="D35" s="153"/>
      <c r="E35" s="357">
        <v>0</v>
      </c>
      <c r="F35" s="357">
        <v>-8565</v>
      </c>
      <c r="G35" s="357">
        <v>-8322</v>
      </c>
      <c r="H35" s="357">
        <v>0</v>
      </c>
      <c r="I35" s="357">
        <f t="shared" ref="I35:I38" si="6">SUM(E35:H35)</f>
        <v>-16887</v>
      </c>
    </row>
    <row r="36" spans="2:9" x14ac:dyDescent="0.35">
      <c r="B36" s="19"/>
      <c r="C36" s="153" t="s">
        <v>743</v>
      </c>
      <c r="D36" s="153"/>
      <c r="E36" s="357">
        <v>-231</v>
      </c>
      <c r="F36" s="357">
        <v>0</v>
      </c>
      <c r="G36" s="357">
        <v>0</v>
      </c>
      <c r="H36" s="357">
        <v>0</v>
      </c>
      <c r="I36" s="357">
        <f t="shared" si="6"/>
        <v>-231</v>
      </c>
    </row>
    <row r="37" spans="2:9" x14ac:dyDescent="0.35">
      <c r="B37" s="19"/>
      <c r="C37" s="153" t="s">
        <v>262</v>
      </c>
      <c r="D37" s="24">
        <v>7.2</v>
      </c>
      <c r="E37" s="357">
        <v>35316</v>
      </c>
      <c r="F37" s="357">
        <v>2907</v>
      </c>
      <c r="G37" s="357">
        <v>25925</v>
      </c>
      <c r="H37" s="357">
        <v>52</v>
      </c>
      <c r="I37" s="357">
        <f t="shared" si="6"/>
        <v>64200</v>
      </c>
    </row>
    <row r="38" spans="2:9" x14ac:dyDescent="0.35">
      <c r="B38" s="19"/>
      <c r="C38" s="157" t="s">
        <v>254</v>
      </c>
      <c r="D38" s="157"/>
      <c r="E38" s="358">
        <v>-325872</v>
      </c>
      <c r="F38" s="358">
        <v>-26788</v>
      </c>
      <c r="G38" s="358">
        <v>-51857</v>
      </c>
      <c r="H38" s="358">
        <v>0</v>
      </c>
      <c r="I38" s="358">
        <f t="shared" si="6"/>
        <v>-404517</v>
      </c>
    </row>
    <row r="39" spans="2:9" ht="15" thickBot="1" x14ac:dyDescent="0.4">
      <c r="B39" s="19"/>
      <c r="C39" s="76" t="s">
        <v>89</v>
      </c>
      <c r="D39" s="76"/>
      <c r="E39" s="430">
        <f>SUM(E34:E38)</f>
        <v>241258</v>
      </c>
      <c r="F39" s="427">
        <f t="shared" ref="F39:H39" si="7">SUM(F34:F38)</f>
        <v>29493</v>
      </c>
      <c r="G39" s="427">
        <f t="shared" si="7"/>
        <v>104690</v>
      </c>
      <c r="H39" s="427">
        <f t="shared" si="7"/>
        <v>291</v>
      </c>
      <c r="I39" s="427">
        <v>375733</v>
      </c>
    </row>
    <row r="40" spans="2:9" ht="15.5" x14ac:dyDescent="0.35">
      <c r="B40" s="138" t="s">
        <v>264</v>
      </c>
      <c r="C40" s="126" t="s">
        <v>265</v>
      </c>
      <c r="D40" s="126"/>
      <c r="E40" s="424"/>
      <c r="F40" s="424"/>
      <c r="G40" s="424"/>
      <c r="H40" s="424"/>
      <c r="I40" s="424"/>
    </row>
    <row r="41" spans="2:9" x14ac:dyDescent="0.35">
      <c r="B41" s="19"/>
      <c r="C41" s="155">
        <v>2024</v>
      </c>
      <c r="D41" s="155"/>
      <c r="E41" s="424"/>
      <c r="F41" s="424"/>
      <c r="G41" s="424"/>
      <c r="H41" s="424"/>
      <c r="I41" s="424"/>
    </row>
    <row r="42" spans="2:9" x14ac:dyDescent="0.35">
      <c r="B42" s="19"/>
      <c r="C42" s="157" t="s">
        <v>267</v>
      </c>
      <c r="D42" s="157"/>
      <c r="E42" s="429">
        <v>108171</v>
      </c>
      <c r="F42" s="429">
        <v>3736</v>
      </c>
      <c r="G42" s="429">
        <v>61815</v>
      </c>
      <c r="H42" s="429">
        <v>48</v>
      </c>
      <c r="I42" s="429">
        <v>173767</v>
      </c>
    </row>
    <row r="43" spans="2:9" ht="15" thickBot="1" x14ac:dyDescent="0.4">
      <c r="B43" s="19"/>
      <c r="C43" s="76" t="s">
        <v>744</v>
      </c>
      <c r="D43" s="76"/>
      <c r="E43" s="426">
        <v>102213</v>
      </c>
      <c r="F43" s="426">
        <v>15995</v>
      </c>
      <c r="G43" s="426">
        <v>43486</v>
      </c>
      <c r="H43" s="426">
        <v>4</v>
      </c>
      <c r="I43" s="426">
        <f t="shared" ref="I43" si="8">++I42</f>
        <v>173767</v>
      </c>
    </row>
    <row r="44" spans="2:9" x14ac:dyDescent="0.35">
      <c r="B44" s="19"/>
      <c r="C44" s="155">
        <v>2023</v>
      </c>
      <c r="D44" s="155"/>
      <c r="E44" s="428"/>
      <c r="F44" s="428"/>
      <c r="G44" s="428"/>
      <c r="H44" s="428"/>
      <c r="I44" s="428"/>
    </row>
    <row r="45" spans="2:9" x14ac:dyDescent="0.35">
      <c r="B45" s="19"/>
      <c r="C45" s="157" t="s">
        <v>266</v>
      </c>
      <c r="D45" s="157"/>
      <c r="E45" s="358">
        <v>78614</v>
      </c>
      <c r="F45" s="358">
        <v>8902</v>
      </c>
      <c r="G45" s="358">
        <v>77879</v>
      </c>
      <c r="H45" s="358">
        <v>99</v>
      </c>
      <c r="I45" s="358">
        <f>SUM(E45:H45)</f>
        <v>165494</v>
      </c>
    </row>
    <row r="46" spans="2:9" ht="15" thickBot="1" x14ac:dyDescent="0.4">
      <c r="B46" s="19"/>
      <c r="C46" s="76" t="s">
        <v>267</v>
      </c>
      <c r="D46" s="76"/>
      <c r="E46" s="427">
        <v>108171</v>
      </c>
      <c r="F46" s="427">
        <v>3736</v>
      </c>
      <c r="G46" s="427">
        <v>61815</v>
      </c>
      <c r="H46" s="427">
        <v>48</v>
      </c>
      <c r="I46" s="427">
        <v>173767</v>
      </c>
    </row>
  </sheetData>
  <mergeCells count="1">
    <mergeCell ref="E6:I6"/>
  </mergeCell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921ABD-1544-4123-B318-A194E99ECC9F}">
  <sheetPr codeName="Sheet57">
    <tabColor theme="9"/>
  </sheetPr>
  <dimension ref="B6:Q45"/>
  <sheetViews>
    <sheetView showGridLines="0" zoomScale="70" zoomScaleNormal="70" workbookViewId="0">
      <selection activeCell="E19" sqref="E19:I24"/>
    </sheetView>
  </sheetViews>
  <sheetFormatPr defaultRowHeight="14.5" x14ac:dyDescent="0.35"/>
  <cols>
    <col min="3" max="3" width="68.453125" customWidth="1"/>
    <col min="4" max="5" width="14.7265625" customWidth="1"/>
    <col min="6" max="6" width="16.54296875" customWidth="1"/>
    <col min="7" max="7" width="14.7265625" customWidth="1"/>
    <col min="8" max="8" width="12.453125" customWidth="1"/>
    <col min="9" max="9" width="14.453125" customWidth="1"/>
    <col min="17" max="17" width="11.1796875" bestFit="1" customWidth="1"/>
  </cols>
  <sheetData>
    <row r="6" spans="2:17" ht="15" thickBot="1" x14ac:dyDescent="0.4">
      <c r="B6" s="19"/>
      <c r="C6" s="19"/>
      <c r="D6" s="19"/>
      <c r="E6" s="540" t="s">
        <v>90</v>
      </c>
      <c r="F6" s="540"/>
      <c r="G6" s="540"/>
      <c r="H6" s="540"/>
      <c r="I6" s="540"/>
      <c r="Q6" s="431"/>
    </row>
    <row r="7" spans="2:17" x14ac:dyDescent="0.35">
      <c r="B7" s="19"/>
      <c r="C7" s="19"/>
      <c r="D7" s="19"/>
      <c r="E7" s="40" t="s">
        <v>268</v>
      </c>
      <c r="F7" s="40" t="s">
        <v>270</v>
      </c>
      <c r="G7" s="40" t="s">
        <v>271</v>
      </c>
      <c r="H7" s="40"/>
      <c r="I7" s="40" t="s">
        <v>276</v>
      </c>
    </row>
    <row r="8" spans="2:17" x14ac:dyDescent="0.35">
      <c r="B8" s="19"/>
      <c r="C8" s="19"/>
      <c r="D8" s="19"/>
      <c r="E8" s="40" t="s">
        <v>269</v>
      </c>
      <c r="F8" s="40" t="s">
        <v>273</v>
      </c>
      <c r="G8" s="40" t="s">
        <v>274</v>
      </c>
      <c r="H8" s="40" t="s">
        <v>275</v>
      </c>
      <c r="I8" s="40" t="s">
        <v>272</v>
      </c>
    </row>
    <row r="9" spans="2:17" ht="15" thickBot="1" x14ac:dyDescent="0.4">
      <c r="B9" s="19"/>
      <c r="C9" s="82"/>
      <c r="D9" s="75" t="s">
        <v>0</v>
      </c>
      <c r="E9" s="81" t="s">
        <v>1</v>
      </c>
      <c r="F9" s="81" t="s">
        <v>1</v>
      </c>
      <c r="G9" s="81" t="s">
        <v>1</v>
      </c>
      <c r="H9" s="81" t="s">
        <v>1</v>
      </c>
      <c r="I9" s="81" t="s">
        <v>1</v>
      </c>
    </row>
    <row r="10" spans="2:17" ht="21" x14ac:dyDescent="0.5">
      <c r="B10" s="137" t="s">
        <v>251</v>
      </c>
      <c r="C10" s="125" t="s">
        <v>755</v>
      </c>
      <c r="D10" s="162"/>
      <c r="E10" s="163"/>
      <c r="F10" s="163"/>
      <c r="G10" s="163"/>
      <c r="H10" s="163"/>
      <c r="I10" s="163"/>
    </row>
    <row r="11" spans="2:17" ht="15.5" x14ac:dyDescent="0.35">
      <c r="B11" s="138" t="s">
        <v>748</v>
      </c>
      <c r="C11" s="126" t="s">
        <v>253</v>
      </c>
      <c r="D11" s="120"/>
      <c r="E11" s="163"/>
      <c r="F11" s="163"/>
      <c r="G11" s="163"/>
      <c r="H11" s="163"/>
      <c r="I11" s="163"/>
    </row>
    <row r="12" spans="2:17" x14ac:dyDescent="0.35">
      <c r="B12" s="19"/>
      <c r="C12" s="155">
        <v>2023</v>
      </c>
      <c r="D12" s="55"/>
      <c r="E12" s="424"/>
      <c r="F12" s="424"/>
      <c r="G12" s="424"/>
      <c r="H12" s="424"/>
      <c r="I12" s="424"/>
    </row>
    <row r="13" spans="2:17" x14ac:dyDescent="0.35">
      <c r="B13" s="19"/>
      <c r="C13" s="153" t="s">
        <v>684</v>
      </c>
      <c r="D13" s="24"/>
      <c r="E13" s="424">
        <v>341440</v>
      </c>
      <c r="F13" s="424">
        <v>33961</v>
      </c>
      <c r="G13" s="424">
        <v>168229</v>
      </c>
      <c r="H13" s="424">
        <v>338</v>
      </c>
      <c r="I13" s="424">
        <f>SUM(E13:H13)</f>
        <v>543968</v>
      </c>
    </row>
    <row r="14" spans="2:17" x14ac:dyDescent="0.35">
      <c r="B14" s="19"/>
      <c r="C14" s="153" t="s">
        <v>256</v>
      </c>
      <c r="D14" s="24"/>
      <c r="E14" s="424">
        <v>34388</v>
      </c>
      <c r="F14" s="424">
        <v>3141</v>
      </c>
      <c r="G14" s="424">
        <v>12609</v>
      </c>
      <c r="H14" s="424">
        <v>0</v>
      </c>
      <c r="I14" s="424">
        <f>SUM(E14:H14)</f>
        <v>50138</v>
      </c>
    </row>
    <row r="15" spans="2:17" x14ac:dyDescent="0.35">
      <c r="B15" s="19"/>
      <c r="C15" s="153" t="s">
        <v>258</v>
      </c>
      <c r="D15" s="24"/>
      <c r="E15" s="424">
        <v>-5904</v>
      </c>
      <c r="F15" s="424">
        <v>0</v>
      </c>
      <c r="G15" s="424">
        <v>0</v>
      </c>
      <c r="H15" s="424">
        <v>0</v>
      </c>
      <c r="I15" s="424">
        <f>SUM(E15:H15)</f>
        <v>-5904</v>
      </c>
    </row>
    <row r="16" spans="2:17" x14ac:dyDescent="0.35">
      <c r="B16" s="19"/>
      <c r="C16" s="157" t="s">
        <v>742</v>
      </c>
      <c r="D16" s="31"/>
      <c r="E16" s="425">
        <v>0</v>
      </c>
      <c r="F16" s="425">
        <v>13265</v>
      </c>
      <c r="G16" s="425">
        <v>-13265</v>
      </c>
      <c r="H16" s="425">
        <v>0</v>
      </c>
      <c r="I16" s="425">
        <f>SUM(E16:H16)</f>
        <v>0</v>
      </c>
    </row>
    <row r="17" spans="2:9" ht="15" thickBot="1" x14ac:dyDescent="0.4">
      <c r="B17" s="19"/>
      <c r="C17" s="76" t="s">
        <v>688</v>
      </c>
      <c r="D17" s="165"/>
      <c r="E17" s="426">
        <f>SUM(E13:E16)</f>
        <v>369924</v>
      </c>
      <c r="F17" s="426">
        <f t="shared" ref="F17:I17" si="0">SUM(F13:F16)</f>
        <v>50367</v>
      </c>
      <c r="G17" s="426">
        <f t="shared" si="0"/>
        <v>167573</v>
      </c>
      <c r="H17" s="426">
        <f t="shared" si="0"/>
        <v>338</v>
      </c>
      <c r="I17" s="426">
        <f t="shared" si="0"/>
        <v>588202</v>
      </c>
    </row>
    <row r="18" spans="2:9" x14ac:dyDescent="0.35">
      <c r="B18" s="19"/>
      <c r="C18" s="155">
        <v>2023</v>
      </c>
      <c r="D18" s="55"/>
      <c r="E18" s="43"/>
      <c r="F18" s="43"/>
      <c r="G18" s="43"/>
      <c r="H18" s="43"/>
      <c r="I18" s="43"/>
    </row>
    <row r="19" spans="2:9" x14ac:dyDescent="0.35">
      <c r="B19" s="19"/>
      <c r="C19" s="153" t="s">
        <v>261</v>
      </c>
      <c r="D19" s="24"/>
      <c r="E19" s="357">
        <v>606119</v>
      </c>
      <c r="F19" s="357">
        <v>69881</v>
      </c>
      <c r="G19" s="357">
        <v>216579</v>
      </c>
      <c r="H19" s="357">
        <v>338</v>
      </c>
      <c r="I19" s="357">
        <f>SUM(E19:H19)</f>
        <v>892917</v>
      </c>
    </row>
    <row r="20" spans="2:9" x14ac:dyDescent="0.35">
      <c r="B20" s="19"/>
      <c r="C20" s="153" t="s">
        <v>259</v>
      </c>
      <c r="D20" s="24"/>
      <c r="E20" s="357">
        <v>61437</v>
      </c>
      <c r="F20" s="357">
        <v>0</v>
      </c>
      <c r="G20" s="357">
        <v>13265</v>
      </c>
      <c r="H20" s="357">
        <v>0</v>
      </c>
      <c r="I20" s="357">
        <f>SUM(E20:H20)</f>
        <v>74702</v>
      </c>
    </row>
    <row r="21" spans="2:9" x14ac:dyDescent="0.35">
      <c r="B21" s="19"/>
      <c r="C21" s="153" t="s">
        <v>257</v>
      </c>
      <c r="D21" s="24"/>
      <c r="E21" s="357">
        <v>0</v>
      </c>
      <c r="F21" s="357">
        <v>-9132</v>
      </c>
      <c r="G21" s="357">
        <v>-9759</v>
      </c>
      <c r="H21" s="357">
        <v>0</v>
      </c>
      <c r="I21" s="357">
        <f>SUM(E21:H21)</f>
        <v>-18891</v>
      </c>
    </row>
    <row r="22" spans="2:9" x14ac:dyDescent="0.35">
      <c r="B22" s="19"/>
      <c r="C22" s="153" t="s">
        <v>743</v>
      </c>
      <c r="D22" s="24"/>
      <c r="E22" s="357">
        <v>-245</v>
      </c>
      <c r="F22" s="357">
        <v>0</v>
      </c>
      <c r="G22" s="357">
        <v>0</v>
      </c>
      <c r="H22" s="357">
        <v>0</v>
      </c>
      <c r="I22" s="357">
        <f>SUM(E22:H22)</f>
        <v>-245</v>
      </c>
    </row>
    <row r="23" spans="2:9" x14ac:dyDescent="0.35">
      <c r="B23" s="19"/>
      <c r="C23" s="157" t="s">
        <v>254</v>
      </c>
      <c r="D23" s="31"/>
      <c r="E23" s="358">
        <v>-325872</v>
      </c>
      <c r="F23" s="358">
        <v>-26788</v>
      </c>
      <c r="G23" s="358">
        <v>-51857</v>
      </c>
      <c r="H23" s="358">
        <v>0</v>
      </c>
      <c r="I23" s="358">
        <f>SUM(E23:H23)</f>
        <v>-404517</v>
      </c>
    </row>
    <row r="24" spans="2:9" ht="15" thickBot="1" x14ac:dyDescent="0.4">
      <c r="B24" s="19"/>
      <c r="C24" s="49" t="s">
        <v>89</v>
      </c>
      <c r="D24" s="166"/>
      <c r="E24" s="430">
        <v>341440</v>
      </c>
      <c r="F24" s="427">
        <f>SUM(F19:F23)</f>
        <v>33961</v>
      </c>
      <c r="G24" s="427">
        <v>168229</v>
      </c>
      <c r="H24" s="427">
        <f t="shared" ref="H24" si="1">SUM(H19:H23)</f>
        <v>338</v>
      </c>
      <c r="I24" s="427">
        <v>543967</v>
      </c>
    </row>
    <row r="25" spans="2:9" ht="15.5" x14ac:dyDescent="0.35">
      <c r="B25" s="138" t="s">
        <v>747</v>
      </c>
      <c r="C25" s="126" t="s">
        <v>260</v>
      </c>
      <c r="D25" s="120"/>
      <c r="E25" s="424"/>
      <c r="F25" s="424"/>
      <c r="G25" s="424"/>
      <c r="H25" s="424"/>
      <c r="I25" s="424"/>
    </row>
    <row r="26" spans="2:9" x14ac:dyDescent="0.35">
      <c r="B26" s="19"/>
      <c r="C26" s="155">
        <v>2024</v>
      </c>
      <c r="D26" s="55"/>
      <c r="E26" s="424"/>
      <c r="F26" s="424"/>
      <c r="G26" s="424"/>
      <c r="H26" s="424"/>
      <c r="I26" s="424"/>
    </row>
    <row r="27" spans="2:9" x14ac:dyDescent="0.35">
      <c r="B27" s="19"/>
      <c r="C27" s="153" t="s">
        <v>684</v>
      </c>
      <c r="D27" s="24"/>
      <c r="E27" s="424">
        <v>236543</v>
      </c>
      <c r="F27" s="424">
        <v>30239</v>
      </c>
      <c r="G27" s="424">
        <v>106364</v>
      </c>
      <c r="H27" s="424">
        <v>291</v>
      </c>
      <c r="I27" s="424">
        <f>SUM(E27:H27)</f>
        <v>373437</v>
      </c>
    </row>
    <row r="28" spans="2:9" x14ac:dyDescent="0.35">
      <c r="B28" s="19"/>
      <c r="C28" s="153" t="s">
        <v>746</v>
      </c>
      <c r="D28" s="24">
        <v>7.2</v>
      </c>
      <c r="E28" s="424">
        <v>39214</v>
      </c>
      <c r="F28" s="424">
        <v>4147</v>
      </c>
      <c r="G28" s="424">
        <v>17672</v>
      </c>
      <c r="H28" s="424">
        <v>43</v>
      </c>
      <c r="I28" s="424">
        <f>SUM(E28:H28)</f>
        <v>61076</v>
      </c>
    </row>
    <row r="29" spans="2:9" x14ac:dyDescent="0.35">
      <c r="B29" s="19"/>
      <c r="C29" s="157" t="s">
        <v>258</v>
      </c>
      <c r="D29" s="31"/>
      <c r="E29" s="425">
        <v>-5687</v>
      </c>
      <c r="F29" s="425">
        <v>0</v>
      </c>
      <c r="G29" s="425">
        <v>0</v>
      </c>
      <c r="H29" s="425">
        <v>0</v>
      </c>
      <c r="I29" s="425">
        <f>SUM(E29:H29)</f>
        <v>-5687</v>
      </c>
    </row>
    <row r="30" spans="2:9" ht="15" thickBot="1" x14ac:dyDescent="0.4">
      <c r="B30" s="19"/>
      <c r="C30" s="76" t="s">
        <v>688</v>
      </c>
      <c r="D30" s="75"/>
      <c r="E30" s="426">
        <v>270071</v>
      </c>
      <c r="F30" s="426">
        <f t="shared" ref="F30:H30" si="2">SUM(F27:F29)</f>
        <v>34386</v>
      </c>
      <c r="G30" s="426">
        <f t="shared" si="2"/>
        <v>124036</v>
      </c>
      <c r="H30" s="426">
        <f t="shared" si="2"/>
        <v>334</v>
      </c>
      <c r="I30" s="426">
        <v>428827</v>
      </c>
    </row>
    <row r="31" spans="2:9" x14ac:dyDescent="0.35">
      <c r="B31" s="19"/>
      <c r="C31" s="155">
        <v>2023</v>
      </c>
      <c r="D31" s="55"/>
      <c r="E31" s="68"/>
      <c r="F31" s="68"/>
      <c r="G31" s="68"/>
      <c r="H31" s="68"/>
      <c r="I31" s="68"/>
    </row>
    <row r="32" spans="2:9" x14ac:dyDescent="0.35">
      <c r="B32" s="19"/>
      <c r="C32" s="153" t="s">
        <v>261</v>
      </c>
      <c r="D32" s="24"/>
      <c r="E32" s="357">
        <v>529003</v>
      </c>
      <c r="F32" s="357">
        <v>61029</v>
      </c>
      <c r="G32" s="357">
        <v>138838</v>
      </c>
      <c r="H32" s="357">
        <v>239</v>
      </c>
      <c r="I32" s="357">
        <f>SUM(E32:H32)</f>
        <v>729109</v>
      </c>
    </row>
    <row r="33" spans="2:9" x14ac:dyDescent="0.35">
      <c r="B33" s="19"/>
      <c r="C33" s="153" t="s">
        <v>262</v>
      </c>
      <c r="D33" s="24">
        <v>7.2</v>
      </c>
      <c r="E33" s="357">
        <v>33656</v>
      </c>
      <c r="F33" s="357">
        <v>2887</v>
      </c>
      <c r="G33" s="357">
        <v>25925</v>
      </c>
      <c r="H33" s="357">
        <v>52</v>
      </c>
      <c r="I33" s="357">
        <f>SUM(E33:H33)</f>
        <v>62520</v>
      </c>
    </row>
    <row r="34" spans="2:9" x14ac:dyDescent="0.35">
      <c r="B34" s="19"/>
      <c r="C34" s="153" t="s">
        <v>257</v>
      </c>
      <c r="D34" s="24"/>
      <c r="E34" s="357">
        <v>0</v>
      </c>
      <c r="F34" s="357">
        <v>-6889</v>
      </c>
      <c r="G34" s="357">
        <v>-6543</v>
      </c>
      <c r="H34" s="357">
        <v>0</v>
      </c>
      <c r="I34" s="357">
        <f>SUM(E34:H34)</f>
        <v>-13432</v>
      </c>
    </row>
    <row r="35" spans="2:9" x14ac:dyDescent="0.35">
      <c r="B35" s="19"/>
      <c r="C35" s="153" t="s">
        <v>743</v>
      </c>
      <c r="D35" s="24"/>
      <c r="E35" s="357">
        <v>-245</v>
      </c>
      <c r="F35" s="357">
        <v>0</v>
      </c>
      <c r="G35" s="357">
        <v>0</v>
      </c>
      <c r="H35" s="357">
        <v>0</v>
      </c>
      <c r="I35" s="357">
        <f>SUM(E35:H35)</f>
        <v>-245</v>
      </c>
    </row>
    <row r="36" spans="2:9" x14ac:dyDescent="0.35">
      <c r="B36" s="19"/>
      <c r="C36" s="157" t="s">
        <v>254</v>
      </c>
      <c r="D36" s="168"/>
      <c r="E36" s="358">
        <v>-325872</v>
      </c>
      <c r="F36" s="358">
        <v>-26788</v>
      </c>
      <c r="G36" s="358">
        <v>-51857</v>
      </c>
      <c r="H36" s="358">
        <v>0</v>
      </c>
      <c r="I36" s="358">
        <f>SUM(E36:H36)</f>
        <v>-404517</v>
      </c>
    </row>
    <row r="37" spans="2:9" ht="15" thickBot="1" x14ac:dyDescent="0.4">
      <c r="B37" s="19"/>
      <c r="C37" s="76" t="s">
        <v>89</v>
      </c>
      <c r="D37" s="167"/>
      <c r="E37" s="430">
        <v>236543</v>
      </c>
      <c r="F37" s="430">
        <f t="shared" ref="F37:H37" si="3">SUM(F32:F36)</f>
        <v>30239</v>
      </c>
      <c r="G37" s="430">
        <f t="shared" si="3"/>
        <v>106363</v>
      </c>
      <c r="H37" s="430">
        <f t="shared" si="3"/>
        <v>291</v>
      </c>
      <c r="I37" s="430">
        <v>373437</v>
      </c>
    </row>
    <row r="38" spans="2:9" ht="15.5" x14ac:dyDescent="0.35">
      <c r="B38" s="138" t="s">
        <v>745</v>
      </c>
      <c r="C38" s="126" t="s">
        <v>265</v>
      </c>
      <c r="D38" s="160"/>
      <c r="E38" s="424"/>
      <c r="F38" s="424"/>
      <c r="G38" s="424"/>
      <c r="H38" s="424"/>
      <c r="I38" s="424"/>
    </row>
    <row r="39" spans="2:9" x14ac:dyDescent="0.35">
      <c r="B39" s="19"/>
      <c r="C39" s="155">
        <v>2024</v>
      </c>
      <c r="D39" s="161"/>
      <c r="E39" s="424"/>
      <c r="F39" s="424"/>
      <c r="G39" s="424"/>
      <c r="H39" s="424"/>
      <c r="I39" s="424"/>
    </row>
    <row r="40" spans="2:9" x14ac:dyDescent="0.35">
      <c r="B40" s="19"/>
      <c r="C40" s="157" t="s">
        <v>267</v>
      </c>
      <c r="D40" s="168"/>
      <c r="E40" s="425">
        <v>104897</v>
      </c>
      <c r="F40" s="425">
        <v>3722</v>
      </c>
      <c r="G40" s="425">
        <v>61865</v>
      </c>
      <c r="H40" s="425">
        <v>47</v>
      </c>
      <c r="I40" s="425">
        <f>SUM(E40:H40)</f>
        <v>170531</v>
      </c>
    </row>
    <row r="41" spans="2:9" ht="15" thickBot="1" x14ac:dyDescent="0.4">
      <c r="B41" s="19"/>
      <c r="C41" s="169" t="s">
        <v>744</v>
      </c>
      <c r="D41" s="170"/>
      <c r="E41" s="426">
        <v>99853</v>
      </c>
      <c r="F41" s="426">
        <v>15981</v>
      </c>
      <c r="G41" s="426">
        <v>43537</v>
      </c>
      <c r="H41" s="426">
        <v>4</v>
      </c>
      <c r="I41" s="426">
        <f>SUM(E41:H41)</f>
        <v>159375</v>
      </c>
    </row>
    <row r="42" spans="2:9" x14ac:dyDescent="0.35">
      <c r="B42" s="19"/>
      <c r="C42" s="155">
        <v>2023</v>
      </c>
      <c r="D42" s="161"/>
      <c r="E42" s="357"/>
      <c r="F42" s="357"/>
      <c r="G42" s="357"/>
      <c r="H42" s="357"/>
      <c r="I42" s="357"/>
    </row>
    <row r="43" spans="2:9" x14ac:dyDescent="0.35">
      <c r="B43" s="19"/>
      <c r="C43" s="157" t="s">
        <v>266</v>
      </c>
      <c r="D43" s="168"/>
      <c r="E43" s="358">
        <v>77116</v>
      </c>
      <c r="F43" s="358">
        <v>8852</v>
      </c>
      <c r="G43" s="358">
        <v>77741</v>
      </c>
      <c r="H43" s="358">
        <v>99</v>
      </c>
      <c r="I43" s="358">
        <v>163807</v>
      </c>
    </row>
    <row r="44" spans="2:9" ht="15" thickBot="1" x14ac:dyDescent="0.4">
      <c r="B44" s="19"/>
      <c r="C44" s="76" t="s">
        <v>267</v>
      </c>
      <c r="D44" s="167"/>
      <c r="E44" s="430">
        <v>104897</v>
      </c>
      <c r="F44" s="427">
        <v>3722</v>
      </c>
      <c r="G44" s="427">
        <v>61865</v>
      </c>
      <c r="H44" s="427">
        <v>47</v>
      </c>
      <c r="I44" s="427">
        <f>SUM(E44:H44)</f>
        <v>170531</v>
      </c>
    </row>
    <row r="45" spans="2:9" x14ac:dyDescent="0.35">
      <c r="B45" s="19"/>
      <c r="C45" s="19"/>
      <c r="D45" s="19"/>
      <c r="E45" s="19"/>
      <c r="F45" s="19"/>
      <c r="G45" s="19"/>
      <c r="H45" s="19"/>
      <c r="I45" s="19"/>
    </row>
  </sheetData>
  <mergeCells count="1">
    <mergeCell ref="E6:I6"/>
  </mergeCell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586B7C-988B-49B2-A735-E17D0FCDF753}">
  <sheetPr codeName="Sheet58">
    <tabColor theme="9"/>
  </sheetPr>
  <dimension ref="B6:J41"/>
  <sheetViews>
    <sheetView showGridLines="0" zoomScale="70" zoomScaleNormal="70" workbookViewId="0">
      <selection activeCell="M40" sqref="M40"/>
    </sheetView>
  </sheetViews>
  <sheetFormatPr defaultRowHeight="14.5" x14ac:dyDescent="0.35"/>
  <cols>
    <col min="3" max="3" width="64.26953125" customWidth="1"/>
    <col min="4" max="4" width="11.26953125" style="3" customWidth="1"/>
    <col min="5" max="10" width="16.7265625" customWidth="1"/>
  </cols>
  <sheetData>
    <row r="6" spans="2:10" ht="15" thickBot="1" x14ac:dyDescent="0.4">
      <c r="B6" s="19"/>
      <c r="C6" s="19"/>
      <c r="D6" s="171"/>
      <c r="E6" s="540" t="s">
        <v>63</v>
      </c>
      <c r="F6" s="540"/>
      <c r="G6" s="540"/>
      <c r="H6" s="540"/>
      <c r="I6" s="540"/>
      <c r="J6" s="540"/>
    </row>
    <row r="7" spans="2:10" x14ac:dyDescent="0.35">
      <c r="B7" s="19"/>
      <c r="C7" s="19"/>
      <c r="D7" s="171"/>
      <c r="E7" s="40"/>
      <c r="F7" s="40" t="s">
        <v>279</v>
      </c>
      <c r="G7" s="40" t="s">
        <v>754</v>
      </c>
      <c r="H7" s="40" t="s">
        <v>268</v>
      </c>
      <c r="I7" s="40" t="s">
        <v>282</v>
      </c>
      <c r="J7" s="40" t="s">
        <v>276</v>
      </c>
    </row>
    <row r="8" spans="2:10" x14ac:dyDescent="0.35">
      <c r="B8" s="19"/>
      <c r="C8" s="19"/>
      <c r="D8" s="171"/>
      <c r="E8" s="40" t="s">
        <v>277</v>
      </c>
      <c r="F8" s="40" t="s">
        <v>278</v>
      </c>
      <c r="G8" s="40" t="s">
        <v>753</v>
      </c>
      <c r="H8" s="40" t="s">
        <v>280</v>
      </c>
      <c r="I8" s="40" t="s">
        <v>283</v>
      </c>
      <c r="J8" s="40" t="s">
        <v>281</v>
      </c>
    </row>
    <row r="9" spans="2:10" ht="15" thickBot="1" x14ac:dyDescent="0.4">
      <c r="B9" s="19"/>
      <c r="C9" s="82"/>
      <c r="D9" s="75" t="s">
        <v>0</v>
      </c>
      <c r="E9" s="81" t="s">
        <v>1</v>
      </c>
      <c r="F9" s="81" t="s">
        <v>1</v>
      </c>
      <c r="G9" s="81" t="s">
        <v>1</v>
      </c>
      <c r="H9" s="81" t="s">
        <v>1</v>
      </c>
      <c r="I9" s="81" t="s">
        <v>1</v>
      </c>
      <c r="J9" s="81" t="s">
        <v>1</v>
      </c>
    </row>
    <row r="10" spans="2:10" ht="21" x14ac:dyDescent="0.5">
      <c r="B10" s="137" t="s">
        <v>284</v>
      </c>
      <c r="C10" s="125" t="s">
        <v>752</v>
      </c>
      <c r="D10" s="172"/>
      <c r="E10" s="164"/>
      <c r="F10" s="164"/>
      <c r="G10" s="164"/>
      <c r="H10" s="164"/>
      <c r="I10" s="164"/>
      <c r="J10" s="164"/>
    </row>
    <row r="11" spans="2:10" ht="15.5" x14ac:dyDescent="0.35">
      <c r="B11" s="138" t="s">
        <v>751</v>
      </c>
      <c r="C11" s="126" t="s">
        <v>253</v>
      </c>
      <c r="D11" s="173"/>
      <c r="E11" s="164"/>
      <c r="F11" s="164"/>
      <c r="G11" s="164"/>
      <c r="H11" s="164"/>
      <c r="I11" s="164"/>
      <c r="J11" s="164"/>
    </row>
    <row r="12" spans="2:10" x14ac:dyDescent="0.35">
      <c r="B12" s="19"/>
      <c r="C12" s="155">
        <v>2024</v>
      </c>
      <c r="D12" s="174"/>
      <c r="E12" s="164"/>
      <c r="F12" s="164"/>
      <c r="G12" s="164"/>
      <c r="H12" s="164"/>
      <c r="I12" s="164"/>
      <c r="J12" s="164"/>
    </row>
    <row r="13" spans="2:10" x14ac:dyDescent="0.35">
      <c r="B13" s="19"/>
      <c r="C13" s="153" t="s">
        <v>684</v>
      </c>
      <c r="D13" s="136"/>
      <c r="E13" s="424">
        <v>215504</v>
      </c>
      <c r="F13" s="424">
        <v>2217</v>
      </c>
      <c r="G13" s="424">
        <v>133828</v>
      </c>
      <c r="H13" s="424">
        <v>1270572</v>
      </c>
      <c r="I13" s="424">
        <v>56349</v>
      </c>
      <c r="J13" s="424">
        <f>SUM(E13:I13)</f>
        <v>1678470</v>
      </c>
    </row>
    <row r="14" spans="2:10" x14ac:dyDescent="0.35">
      <c r="B14" s="19"/>
      <c r="C14" s="153" t="s">
        <v>256</v>
      </c>
      <c r="D14" s="136"/>
      <c r="E14" s="424">
        <v>0</v>
      </c>
      <c r="F14" s="424">
        <v>0</v>
      </c>
      <c r="G14" s="424">
        <v>0</v>
      </c>
      <c r="H14" s="424">
        <v>3760</v>
      </c>
      <c r="I14" s="424">
        <v>88772</v>
      </c>
      <c r="J14" s="424">
        <f>SUM(E14:I14)</f>
        <v>92532</v>
      </c>
    </row>
    <row r="15" spans="2:10" x14ac:dyDescent="0.35">
      <c r="B15" s="19"/>
      <c r="C15" s="157" t="s">
        <v>756</v>
      </c>
      <c r="D15" s="180"/>
      <c r="E15" s="425">
        <v>0</v>
      </c>
      <c r="F15" s="425">
        <v>0</v>
      </c>
      <c r="G15" s="425">
        <v>0</v>
      </c>
      <c r="H15" s="425">
        <v>-3937</v>
      </c>
      <c r="I15" s="425">
        <v>3939</v>
      </c>
      <c r="J15" s="425">
        <f>SUM(E15:I15)</f>
        <v>2</v>
      </c>
    </row>
    <row r="16" spans="2:10" ht="15" thickBot="1" x14ac:dyDescent="0.4">
      <c r="B16" s="19"/>
      <c r="C16" s="76" t="s">
        <v>688</v>
      </c>
      <c r="D16" s="179"/>
      <c r="E16" s="426">
        <f>SUM(E13:E15)</f>
        <v>215504</v>
      </c>
      <c r="F16" s="426">
        <f t="shared" ref="F16:I16" si="0">SUM(F13:F15)</f>
        <v>2217</v>
      </c>
      <c r="G16" s="426">
        <f t="shared" si="0"/>
        <v>133828</v>
      </c>
      <c r="H16" s="426">
        <f t="shared" si="0"/>
        <v>1270395</v>
      </c>
      <c r="I16" s="426">
        <f t="shared" si="0"/>
        <v>149060</v>
      </c>
      <c r="J16" s="426">
        <f>SUM(J13:J15)</f>
        <v>1771004</v>
      </c>
    </row>
    <row r="17" spans="2:10" x14ac:dyDescent="0.35">
      <c r="B17" s="19"/>
      <c r="C17" s="155">
        <v>2023</v>
      </c>
      <c r="D17" s="174"/>
      <c r="E17" s="68"/>
      <c r="F17" s="68"/>
      <c r="G17" s="68"/>
      <c r="H17" s="68"/>
      <c r="I17" s="68"/>
      <c r="J17" s="68"/>
    </row>
    <row r="18" spans="2:10" x14ac:dyDescent="0.35">
      <c r="B18" s="19"/>
      <c r="C18" s="153" t="s">
        <v>261</v>
      </c>
      <c r="D18" s="136"/>
      <c r="E18" s="357">
        <v>215504</v>
      </c>
      <c r="F18" s="357">
        <v>2217</v>
      </c>
      <c r="G18" s="357">
        <v>133828</v>
      </c>
      <c r="H18" s="357">
        <v>1306741</v>
      </c>
      <c r="I18" s="357">
        <v>50818</v>
      </c>
      <c r="J18" s="357">
        <f>SUM(E18:I18)</f>
        <v>1709108</v>
      </c>
    </row>
    <row r="19" spans="2:10" x14ac:dyDescent="0.35">
      <c r="B19" s="19"/>
      <c r="C19" s="153" t="s">
        <v>259</v>
      </c>
      <c r="D19" s="136"/>
      <c r="E19" s="357">
        <v>0</v>
      </c>
      <c r="F19" s="357">
        <v>0</v>
      </c>
      <c r="G19" s="357">
        <v>0</v>
      </c>
      <c r="H19" s="357">
        <v>37824</v>
      </c>
      <c r="I19" s="357">
        <v>51530</v>
      </c>
      <c r="J19" s="357">
        <f>SUM(E19:I19)</f>
        <v>89354</v>
      </c>
    </row>
    <row r="20" spans="2:10" x14ac:dyDescent="0.35">
      <c r="B20" s="19"/>
      <c r="C20" s="153" t="s">
        <v>291</v>
      </c>
      <c r="D20" s="136"/>
      <c r="E20" s="357">
        <v>0</v>
      </c>
      <c r="F20" s="357">
        <v>0</v>
      </c>
      <c r="G20" s="357">
        <v>0</v>
      </c>
      <c r="H20" s="357">
        <v>40342</v>
      </c>
      <c r="I20" s="357">
        <v>-40342</v>
      </c>
      <c r="J20" s="357">
        <f>SUM(E20:I20)</f>
        <v>0</v>
      </c>
    </row>
    <row r="21" spans="2:10" x14ac:dyDescent="0.35">
      <c r="B21" s="19"/>
      <c r="C21" s="153" t="s">
        <v>757</v>
      </c>
      <c r="D21" s="136"/>
      <c r="E21" s="357">
        <v>0</v>
      </c>
      <c r="F21" s="357">
        <v>0</v>
      </c>
      <c r="G21" s="357">
        <v>0</v>
      </c>
      <c r="H21" s="357">
        <v>-529</v>
      </c>
      <c r="I21" s="357">
        <v>-5657</v>
      </c>
      <c r="J21" s="357">
        <f>SUM(E21:I21)</f>
        <v>-6186</v>
      </c>
    </row>
    <row r="22" spans="2:10" x14ac:dyDescent="0.35">
      <c r="B22" s="19"/>
      <c r="C22" s="157" t="s">
        <v>758</v>
      </c>
      <c r="D22" s="180"/>
      <c r="E22" s="358">
        <v>0</v>
      </c>
      <c r="F22" s="358">
        <v>0</v>
      </c>
      <c r="G22" s="358">
        <v>0</v>
      </c>
      <c r="H22" s="358">
        <v>-113806</v>
      </c>
      <c r="I22" s="358">
        <v>0</v>
      </c>
      <c r="J22" s="358">
        <f>SUM(E22:I22)</f>
        <v>-113806</v>
      </c>
    </row>
    <row r="23" spans="2:10" ht="15" thickBot="1" x14ac:dyDescent="0.4">
      <c r="B23" s="19"/>
      <c r="C23" s="77" t="s">
        <v>89</v>
      </c>
      <c r="D23" s="179"/>
      <c r="E23" s="430">
        <f>SUM(E18:E22)</f>
        <v>215504</v>
      </c>
      <c r="F23" s="430">
        <f>SUM(F18:F22)</f>
        <v>2217</v>
      </c>
      <c r="G23" s="430">
        <f t="shared" ref="G23:I23" si="1">SUM(G18:G22)</f>
        <v>133828</v>
      </c>
      <c r="H23" s="430">
        <f t="shared" si="1"/>
        <v>1270572</v>
      </c>
      <c r="I23" s="430">
        <f t="shared" si="1"/>
        <v>56349</v>
      </c>
      <c r="J23" s="430">
        <f>SUM(J18:J22)</f>
        <v>1678470</v>
      </c>
    </row>
    <row r="24" spans="2:10" ht="15.5" x14ac:dyDescent="0.35">
      <c r="B24" s="138" t="s">
        <v>750</v>
      </c>
      <c r="C24" s="126" t="s">
        <v>285</v>
      </c>
      <c r="D24" s="173"/>
      <c r="E24" s="42"/>
      <c r="F24" s="42"/>
      <c r="G24" s="42"/>
      <c r="H24" s="42"/>
      <c r="I24" s="42"/>
      <c r="J24" s="42"/>
    </row>
    <row r="25" spans="2:10" x14ac:dyDescent="0.35">
      <c r="B25" s="19"/>
      <c r="C25" s="175">
        <v>2024</v>
      </c>
      <c r="D25" s="176"/>
      <c r="E25" s="42"/>
      <c r="F25" s="42"/>
      <c r="G25" s="42"/>
      <c r="H25" s="42"/>
      <c r="I25" s="42"/>
      <c r="J25" s="42"/>
    </row>
    <row r="26" spans="2:10" x14ac:dyDescent="0.35">
      <c r="B26" s="19"/>
      <c r="C26" s="177" t="s">
        <v>684</v>
      </c>
      <c r="D26" s="178"/>
      <c r="E26" s="424">
        <v>0</v>
      </c>
      <c r="F26" s="424">
        <v>2217</v>
      </c>
      <c r="G26" s="424">
        <v>28253</v>
      </c>
      <c r="H26" s="424">
        <v>973137</v>
      </c>
      <c r="I26" s="424">
        <v>0</v>
      </c>
      <c r="J26" s="424">
        <v>1003607</v>
      </c>
    </row>
    <row r="27" spans="2:10" x14ac:dyDescent="0.35">
      <c r="B27" s="19"/>
      <c r="C27" s="183" t="s">
        <v>286</v>
      </c>
      <c r="D27" s="187">
        <v>7.2</v>
      </c>
      <c r="E27" s="425">
        <v>0</v>
      </c>
      <c r="F27" s="425">
        <v>0</v>
      </c>
      <c r="G27" s="425">
        <v>8922</v>
      </c>
      <c r="H27" s="425">
        <v>84802</v>
      </c>
      <c r="I27" s="425">
        <v>0</v>
      </c>
      <c r="J27" s="425">
        <v>93723</v>
      </c>
    </row>
    <row r="28" spans="2:10" ht="15" thickBot="1" x14ac:dyDescent="0.4">
      <c r="B28" s="19"/>
      <c r="C28" s="181" t="s">
        <v>688</v>
      </c>
      <c r="D28" s="182"/>
      <c r="E28" s="426">
        <v>0</v>
      </c>
      <c r="F28" s="426">
        <v>2217</v>
      </c>
      <c r="G28" s="426">
        <v>37175</v>
      </c>
      <c r="H28" s="426">
        <v>1057939</v>
      </c>
      <c r="I28" s="426">
        <v>0</v>
      </c>
      <c r="J28" s="426">
        <v>1097330</v>
      </c>
    </row>
    <row r="29" spans="2:10" x14ac:dyDescent="0.35">
      <c r="B29" s="19"/>
      <c r="C29" s="175">
        <v>2023</v>
      </c>
      <c r="D29" s="176"/>
      <c r="E29" s="43"/>
      <c r="F29" s="43"/>
      <c r="G29" s="43"/>
      <c r="H29" s="43"/>
      <c r="I29" s="43"/>
      <c r="J29" s="43"/>
    </row>
    <row r="30" spans="2:10" x14ac:dyDescent="0.35">
      <c r="B30" s="19"/>
      <c r="C30" s="177" t="s">
        <v>261</v>
      </c>
      <c r="D30" s="178"/>
      <c r="E30" s="357">
        <v>0</v>
      </c>
      <c r="F30" s="357">
        <v>1753</v>
      </c>
      <c r="G30" s="357">
        <v>19331</v>
      </c>
      <c r="H30" s="357">
        <v>991824</v>
      </c>
      <c r="I30" s="357">
        <v>0</v>
      </c>
      <c r="J30" s="357">
        <f>SUM(E30:I30)</f>
        <v>1012908</v>
      </c>
    </row>
    <row r="31" spans="2:10" x14ac:dyDescent="0.35">
      <c r="B31" s="19"/>
      <c r="C31" s="177" t="s">
        <v>286</v>
      </c>
      <c r="D31" s="186">
        <v>7.2</v>
      </c>
      <c r="E31" s="357">
        <v>0</v>
      </c>
      <c r="F31" s="357">
        <v>464</v>
      </c>
      <c r="G31" s="357">
        <v>8922</v>
      </c>
      <c r="H31" s="357">
        <v>95480</v>
      </c>
      <c r="I31" s="357">
        <v>0</v>
      </c>
      <c r="J31" s="357">
        <f>SUM(E31:I31)</f>
        <v>104866</v>
      </c>
    </row>
    <row r="32" spans="2:10" x14ac:dyDescent="0.35">
      <c r="B32" s="19"/>
      <c r="C32" s="177" t="s">
        <v>757</v>
      </c>
      <c r="D32" s="178"/>
      <c r="E32" s="357">
        <v>0</v>
      </c>
      <c r="F32" s="357">
        <v>0</v>
      </c>
      <c r="G32" s="357">
        <v>0</v>
      </c>
      <c r="H32" s="357">
        <v>-362</v>
      </c>
      <c r="I32" s="357">
        <v>0</v>
      </c>
      <c r="J32" s="357">
        <f>SUM(E32:I32)</f>
        <v>-362</v>
      </c>
    </row>
    <row r="33" spans="2:10" x14ac:dyDescent="0.35">
      <c r="B33" s="19"/>
      <c r="C33" s="183" t="s">
        <v>758</v>
      </c>
      <c r="D33" s="184"/>
      <c r="E33" s="358">
        <v>0</v>
      </c>
      <c r="F33" s="358">
        <v>0</v>
      </c>
      <c r="G33" s="358">
        <v>0</v>
      </c>
      <c r="H33" s="358">
        <v>-113806</v>
      </c>
      <c r="I33" s="358">
        <v>0</v>
      </c>
      <c r="J33" s="358">
        <f>SUM(E33:I33)</f>
        <v>-113806</v>
      </c>
    </row>
    <row r="34" spans="2:10" ht="15" thickBot="1" x14ac:dyDescent="0.4">
      <c r="B34" s="19"/>
      <c r="C34" s="181" t="s">
        <v>89</v>
      </c>
      <c r="D34" s="185"/>
      <c r="E34" s="430">
        <f>SUM(E30:E33)</f>
        <v>0</v>
      </c>
      <c r="F34" s="430">
        <f t="shared" ref="F34:J34" si="2">SUM(F30:F33)</f>
        <v>2217</v>
      </c>
      <c r="G34" s="430">
        <f t="shared" si="2"/>
        <v>28253</v>
      </c>
      <c r="H34" s="430">
        <v>973137</v>
      </c>
      <c r="I34" s="430">
        <f t="shared" si="2"/>
        <v>0</v>
      </c>
      <c r="J34" s="430">
        <f t="shared" si="2"/>
        <v>1003606</v>
      </c>
    </row>
    <row r="35" spans="2:10" ht="15.5" x14ac:dyDescent="0.35">
      <c r="B35" s="138" t="s">
        <v>749</v>
      </c>
      <c r="C35" s="126" t="s">
        <v>287</v>
      </c>
      <c r="D35" s="173"/>
      <c r="E35" s="164"/>
      <c r="F35" s="164"/>
      <c r="G35" s="164"/>
      <c r="H35" s="164"/>
      <c r="I35" s="164"/>
      <c r="J35" s="164"/>
    </row>
    <row r="36" spans="2:10" x14ac:dyDescent="0.35">
      <c r="B36" s="19"/>
      <c r="C36" s="155">
        <v>2024</v>
      </c>
      <c r="D36" s="174"/>
      <c r="E36" s="424"/>
      <c r="F36" s="424"/>
      <c r="G36" s="424"/>
      <c r="H36" s="424"/>
      <c r="I36" s="424"/>
      <c r="J36" s="424"/>
    </row>
    <row r="37" spans="2:10" x14ac:dyDescent="0.35">
      <c r="B37" s="19"/>
      <c r="C37" s="157" t="s">
        <v>267</v>
      </c>
      <c r="D37" s="180"/>
      <c r="E37" s="429">
        <v>215504</v>
      </c>
      <c r="F37" s="429">
        <v>0</v>
      </c>
      <c r="G37" s="429">
        <v>105575</v>
      </c>
      <c r="H37" s="429">
        <v>297435</v>
      </c>
      <c r="I37" s="429">
        <v>56349</v>
      </c>
      <c r="J37" s="429">
        <v>674863</v>
      </c>
    </row>
    <row r="38" spans="2:10" ht="15" thickBot="1" x14ac:dyDescent="0.4">
      <c r="B38" s="19"/>
      <c r="C38" s="76" t="s">
        <v>744</v>
      </c>
      <c r="D38" s="179"/>
      <c r="E38" s="426">
        <v>215504</v>
      </c>
      <c r="F38" s="426">
        <v>0</v>
      </c>
      <c r="G38" s="426">
        <v>96653</v>
      </c>
      <c r="H38" s="426">
        <v>212458</v>
      </c>
      <c r="I38" s="426">
        <v>149060</v>
      </c>
      <c r="J38" s="426">
        <v>673675</v>
      </c>
    </row>
    <row r="39" spans="2:10" x14ac:dyDescent="0.35">
      <c r="B39" s="19"/>
      <c r="C39" s="155">
        <v>2023</v>
      </c>
      <c r="D39" s="174"/>
      <c r="E39" s="68"/>
      <c r="F39" s="68"/>
      <c r="G39" s="68"/>
      <c r="H39" s="68"/>
      <c r="I39" s="68"/>
      <c r="J39" s="68"/>
    </row>
    <row r="40" spans="2:10" x14ac:dyDescent="0.35">
      <c r="B40" s="19"/>
      <c r="C40" s="157" t="s">
        <v>266</v>
      </c>
      <c r="D40" s="180"/>
      <c r="E40" s="358">
        <v>215504</v>
      </c>
      <c r="F40" s="358">
        <v>464</v>
      </c>
      <c r="G40" s="358">
        <v>114497</v>
      </c>
      <c r="H40" s="358">
        <v>314917</v>
      </c>
      <c r="I40" s="358">
        <v>50818</v>
      </c>
      <c r="J40" s="358">
        <v>696200</v>
      </c>
    </row>
    <row r="41" spans="2:10" ht="15" thickBot="1" x14ac:dyDescent="0.4">
      <c r="B41" s="19"/>
      <c r="C41" s="76" t="s">
        <v>267</v>
      </c>
      <c r="D41" s="179"/>
      <c r="E41" s="430">
        <v>215504</v>
      </c>
      <c r="F41" s="430">
        <v>0</v>
      </c>
      <c r="G41" s="430">
        <v>105575</v>
      </c>
      <c r="H41" s="430">
        <v>297435</v>
      </c>
      <c r="I41" s="430">
        <v>56349</v>
      </c>
      <c r="J41" s="430">
        <v>674863</v>
      </c>
    </row>
  </sheetData>
  <mergeCells count="1">
    <mergeCell ref="E6:J6"/>
  </mergeCell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2E7A54-F588-472C-913D-B9A22FBBD845}">
  <sheetPr codeName="Sheet59">
    <tabColor theme="9"/>
  </sheetPr>
  <dimension ref="B3:I40"/>
  <sheetViews>
    <sheetView showGridLines="0" zoomScale="70" zoomScaleNormal="70" workbookViewId="0">
      <selection activeCell="T21" sqref="T21"/>
    </sheetView>
  </sheetViews>
  <sheetFormatPr defaultRowHeight="14.5" x14ac:dyDescent="0.35"/>
  <cols>
    <col min="3" max="3" width="73.81640625" customWidth="1"/>
    <col min="4" max="5" width="12.26953125" customWidth="1"/>
    <col min="6" max="6" width="16.54296875" customWidth="1"/>
    <col min="7" max="7" width="15" customWidth="1"/>
    <col min="8" max="8" width="14.453125" customWidth="1"/>
    <col min="9" max="9" width="17.26953125" customWidth="1"/>
  </cols>
  <sheetData>
    <row r="3" spans="2:9" ht="34.5" customHeight="1" x14ac:dyDescent="0.35"/>
    <row r="4" spans="2:9" x14ac:dyDescent="0.35">
      <c r="B4" s="19"/>
      <c r="C4" s="19"/>
      <c r="D4" s="19"/>
      <c r="E4" s="19"/>
      <c r="F4" s="19"/>
      <c r="G4" s="19"/>
      <c r="H4" s="19"/>
      <c r="I4" s="19"/>
    </row>
    <row r="5" spans="2:9" ht="15" thickBot="1" x14ac:dyDescent="0.4">
      <c r="B5" s="19"/>
      <c r="C5" s="19"/>
      <c r="D5" s="19"/>
      <c r="E5" s="540" t="s">
        <v>90</v>
      </c>
      <c r="F5" s="540"/>
      <c r="G5" s="540"/>
      <c r="H5" s="540"/>
      <c r="I5" s="540"/>
    </row>
    <row r="6" spans="2:9" x14ac:dyDescent="0.35">
      <c r="B6" s="19"/>
      <c r="C6" s="19"/>
      <c r="D6" s="19"/>
      <c r="E6" s="40"/>
      <c r="F6" s="40" t="s">
        <v>279</v>
      </c>
      <c r="G6" s="40" t="s">
        <v>268</v>
      </c>
      <c r="H6" s="40" t="s">
        <v>282</v>
      </c>
      <c r="I6" s="40" t="s">
        <v>276</v>
      </c>
    </row>
    <row r="7" spans="2:9" x14ac:dyDescent="0.35">
      <c r="B7" s="19"/>
      <c r="C7" s="19"/>
      <c r="D7" s="19"/>
      <c r="E7" s="40" t="s">
        <v>277</v>
      </c>
      <c r="F7" s="40" t="s">
        <v>278</v>
      </c>
      <c r="G7" s="40" t="s">
        <v>280</v>
      </c>
      <c r="H7" s="40" t="s">
        <v>283</v>
      </c>
      <c r="I7" s="40" t="s">
        <v>281</v>
      </c>
    </row>
    <row r="8" spans="2:9" ht="15" thickBot="1" x14ac:dyDescent="0.4">
      <c r="B8" s="19"/>
      <c r="C8" s="189"/>
      <c r="D8" s="189" t="s">
        <v>0</v>
      </c>
      <c r="E8" s="81" t="s">
        <v>1</v>
      </c>
      <c r="F8" s="81" t="s">
        <v>1</v>
      </c>
      <c r="G8" s="81" t="s">
        <v>1</v>
      </c>
      <c r="H8" s="81" t="s">
        <v>1</v>
      </c>
      <c r="I8" s="81" t="s">
        <v>1</v>
      </c>
    </row>
    <row r="9" spans="2:9" ht="21" x14ac:dyDescent="0.5">
      <c r="B9" s="137" t="s">
        <v>284</v>
      </c>
      <c r="C9" s="125" t="s">
        <v>759</v>
      </c>
      <c r="D9" s="125"/>
      <c r="E9" s="188"/>
      <c r="F9" s="188"/>
      <c r="G9" s="188"/>
      <c r="H9" s="188"/>
      <c r="I9" s="188"/>
    </row>
    <row r="10" spans="2:9" ht="15.5" x14ac:dyDescent="0.35">
      <c r="B10" s="138" t="s">
        <v>288</v>
      </c>
      <c r="C10" s="126" t="s">
        <v>253</v>
      </c>
      <c r="D10" s="126"/>
      <c r="E10" s="42"/>
      <c r="F10" s="42"/>
      <c r="G10" s="42"/>
      <c r="H10" s="42"/>
      <c r="I10" s="42"/>
    </row>
    <row r="11" spans="2:9" x14ac:dyDescent="0.35">
      <c r="B11" s="19"/>
      <c r="C11" s="155">
        <v>2024</v>
      </c>
      <c r="D11" s="155"/>
      <c r="E11" s="42"/>
      <c r="F11" s="42"/>
      <c r="G11" s="42"/>
      <c r="H11" s="42"/>
      <c r="I11" s="42"/>
    </row>
    <row r="12" spans="2:9" x14ac:dyDescent="0.35">
      <c r="B12" s="19"/>
      <c r="C12" s="153" t="s">
        <v>684</v>
      </c>
      <c r="D12" s="153"/>
      <c r="E12" s="424">
        <v>82987</v>
      </c>
      <c r="F12" s="424">
        <v>1829</v>
      </c>
      <c r="G12" s="424">
        <v>1032057</v>
      </c>
      <c r="H12" s="424">
        <v>56349</v>
      </c>
      <c r="I12" s="424">
        <f>SUM(E12:H12)</f>
        <v>1173222</v>
      </c>
    </row>
    <row r="13" spans="2:9" x14ac:dyDescent="0.35">
      <c r="B13" s="19"/>
      <c r="C13" s="153" t="s">
        <v>256</v>
      </c>
      <c r="D13" s="153"/>
      <c r="E13" s="424">
        <v>0</v>
      </c>
      <c r="F13" s="424">
        <v>0</v>
      </c>
      <c r="G13" s="424">
        <v>3760</v>
      </c>
      <c r="H13" s="424">
        <v>88772</v>
      </c>
      <c r="I13" s="424">
        <f>SUM(E13:H13)</f>
        <v>92532</v>
      </c>
    </row>
    <row r="14" spans="2:9" x14ac:dyDescent="0.35">
      <c r="B14" s="19"/>
      <c r="C14" s="153" t="s">
        <v>756</v>
      </c>
      <c r="D14" s="153"/>
      <c r="E14" s="424">
        <v>0</v>
      </c>
      <c r="F14" s="424">
        <v>0</v>
      </c>
      <c r="G14" s="424">
        <v>-3937</v>
      </c>
      <c r="H14" s="424">
        <v>3939</v>
      </c>
      <c r="I14" s="424">
        <f>SUM(E14:H14)</f>
        <v>2</v>
      </c>
    </row>
    <row r="15" spans="2:9" ht="16.5" x14ac:dyDescent="0.35">
      <c r="B15" s="19"/>
      <c r="C15" s="157" t="s">
        <v>760</v>
      </c>
      <c r="D15" s="157"/>
      <c r="E15" s="425">
        <v>0</v>
      </c>
      <c r="F15" s="425">
        <v>0</v>
      </c>
      <c r="G15" s="425">
        <v>-14278</v>
      </c>
      <c r="H15" s="425">
        <v>0</v>
      </c>
      <c r="I15" s="425">
        <f>SUM(E15:H15)</f>
        <v>-14278</v>
      </c>
    </row>
    <row r="16" spans="2:9" ht="15" thickBot="1" x14ac:dyDescent="0.4">
      <c r="B16" s="19"/>
      <c r="C16" s="76" t="s">
        <v>688</v>
      </c>
      <c r="D16" s="76"/>
      <c r="E16" s="426">
        <f>SUM(E12:E15)</f>
        <v>82987</v>
      </c>
      <c r="F16" s="426">
        <f t="shared" ref="F16:H16" si="0">SUM(F12:F15)</f>
        <v>1829</v>
      </c>
      <c r="G16" s="426">
        <f t="shared" si="0"/>
        <v>1017602</v>
      </c>
      <c r="H16" s="426">
        <f t="shared" si="0"/>
        <v>149060</v>
      </c>
      <c r="I16" s="426">
        <f>SUM(I12:I15)</f>
        <v>1251478</v>
      </c>
    </row>
    <row r="17" spans="2:9" x14ac:dyDescent="0.35">
      <c r="B17" s="19"/>
      <c r="C17" s="155">
        <v>2023</v>
      </c>
      <c r="D17" s="155"/>
      <c r="E17" s="43"/>
      <c r="F17" s="43"/>
      <c r="G17" s="43"/>
      <c r="H17" s="43"/>
      <c r="I17" s="43"/>
    </row>
    <row r="18" spans="2:9" x14ac:dyDescent="0.35">
      <c r="B18" s="19"/>
      <c r="C18" s="153" t="s">
        <v>261</v>
      </c>
      <c r="D18" s="153"/>
      <c r="E18" s="357">
        <v>82987</v>
      </c>
      <c r="F18" s="357">
        <v>1829</v>
      </c>
      <c r="G18" s="357">
        <v>1070335</v>
      </c>
      <c r="H18" s="357">
        <v>48181</v>
      </c>
      <c r="I18" s="357">
        <f>SUM(E18:H18)</f>
        <v>1203332</v>
      </c>
    </row>
    <row r="19" spans="2:9" x14ac:dyDescent="0.35">
      <c r="B19" s="19"/>
      <c r="C19" s="153" t="s">
        <v>259</v>
      </c>
      <c r="D19" s="153"/>
      <c r="E19" s="357">
        <v>0</v>
      </c>
      <c r="F19" s="357">
        <v>0</v>
      </c>
      <c r="G19" s="357">
        <v>37824</v>
      </c>
      <c r="H19" s="357">
        <v>51530</v>
      </c>
      <c r="I19" s="357">
        <f>SUM(E19:H19)</f>
        <v>89354</v>
      </c>
    </row>
    <row r="20" spans="2:9" x14ac:dyDescent="0.35">
      <c r="B20" s="19"/>
      <c r="C20" s="153" t="s">
        <v>291</v>
      </c>
      <c r="D20" s="153"/>
      <c r="E20" s="357">
        <v>0</v>
      </c>
      <c r="F20" s="357">
        <v>0</v>
      </c>
      <c r="G20" s="357">
        <v>37705</v>
      </c>
      <c r="H20" s="357">
        <v>-37705</v>
      </c>
      <c r="I20" s="357">
        <f>SUM(E20:H20)</f>
        <v>0</v>
      </c>
    </row>
    <row r="21" spans="2:9" x14ac:dyDescent="0.35">
      <c r="B21" s="19"/>
      <c r="C21" s="153" t="s">
        <v>757</v>
      </c>
      <c r="D21" s="153"/>
      <c r="E21" s="357">
        <v>0</v>
      </c>
      <c r="F21" s="357">
        <v>0</v>
      </c>
      <c r="G21" s="357">
        <v>0</v>
      </c>
      <c r="H21" s="357">
        <v>-5657</v>
      </c>
      <c r="I21" s="357">
        <f>SUM(E21:H21)</f>
        <v>-5657</v>
      </c>
    </row>
    <row r="22" spans="2:9" x14ac:dyDescent="0.35">
      <c r="B22" s="19"/>
      <c r="C22" s="157" t="s">
        <v>761</v>
      </c>
      <c r="D22" s="157"/>
      <c r="E22" s="358">
        <v>0</v>
      </c>
      <c r="F22" s="358">
        <v>0</v>
      </c>
      <c r="G22" s="358">
        <v>-113806</v>
      </c>
      <c r="H22" s="358">
        <v>0</v>
      </c>
      <c r="I22" s="358">
        <f>SUM(E22:H22)</f>
        <v>-113806</v>
      </c>
    </row>
    <row r="23" spans="2:9" ht="15" thickBot="1" x14ac:dyDescent="0.4">
      <c r="B23" s="19"/>
      <c r="C23" s="77" t="s">
        <v>89</v>
      </c>
      <c r="D23" s="77"/>
      <c r="E23" s="430">
        <f>SUM(E18:E22)</f>
        <v>82987</v>
      </c>
      <c r="F23" s="430">
        <f t="shared" ref="F23:H23" si="1">SUM(F18:F22)</f>
        <v>1829</v>
      </c>
      <c r="G23" s="430">
        <v>1032057</v>
      </c>
      <c r="H23" s="430">
        <f t="shared" si="1"/>
        <v>56349</v>
      </c>
      <c r="I23" s="430">
        <v>1173222</v>
      </c>
    </row>
    <row r="24" spans="2:9" ht="15.5" x14ac:dyDescent="0.35">
      <c r="B24" s="138" t="s">
        <v>289</v>
      </c>
      <c r="C24" s="126" t="s">
        <v>285</v>
      </c>
      <c r="D24" s="126"/>
      <c r="E24" s="42"/>
      <c r="F24" s="42"/>
      <c r="G24" s="42"/>
      <c r="H24" s="42"/>
      <c r="I24" s="42"/>
    </row>
    <row r="25" spans="2:9" x14ac:dyDescent="0.35">
      <c r="B25" s="19"/>
      <c r="C25" s="155">
        <v>2024</v>
      </c>
      <c r="D25" s="155"/>
      <c r="E25" s="42"/>
      <c r="F25" s="42"/>
      <c r="G25" s="42"/>
      <c r="H25" s="42"/>
      <c r="I25" s="42"/>
    </row>
    <row r="26" spans="2:9" x14ac:dyDescent="0.35">
      <c r="B26" s="19"/>
      <c r="C26" s="153" t="s">
        <v>684</v>
      </c>
      <c r="D26" s="153"/>
      <c r="E26" s="424">
        <v>0</v>
      </c>
      <c r="F26" s="424">
        <v>1829</v>
      </c>
      <c r="G26" s="424">
        <v>804025</v>
      </c>
      <c r="H26" s="424">
        <v>0</v>
      </c>
      <c r="I26" s="424">
        <v>805857</v>
      </c>
    </row>
    <row r="27" spans="2:9" x14ac:dyDescent="0.35">
      <c r="B27" s="19"/>
      <c r="C27" s="157" t="s">
        <v>286</v>
      </c>
      <c r="D27" s="31">
        <v>7.2</v>
      </c>
      <c r="E27" s="425">
        <v>0</v>
      </c>
      <c r="F27" s="425">
        <v>0</v>
      </c>
      <c r="G27" s="425">
        <v>70232</v>
      </c>
      <c r="H27" s="425">
        <v>0</v>
      </c>
      <c r="I27" s="425">
        <v>70232</v>
      </c>
    </row>
    <row r="28" spans="2:9" ht="15" thickBot="1" x14ac:dyDescent="0.4">
      <c r="B28" s="19"/>
      <c r="C28" s="76" t="s">
        <v>688</v>
      </c>
      <c r="D28" s="76"/>
      <c r="E28" s="426">
        <v>0</v>
      </c>
      <c r="F28" s="426">
        <v>1829</v>
      </c>
      <c r="G28" s="426">
        <v>874257</v>
      </c>
      <c r="H28" s="426">
        <v>0</v>
      </c>
      <c r="I28" s="426">
        <v>876086</v>
      </c>
    </row>
    <row r="29" spans="2:9" x14ac:dyDescent="0.35">
      <c r="B29" s="19"/>
      <c r="C29" s="155">
        <v>2023</v>
      </c>
      <c r="D29" s="155"/>
      <c r="E29" s="43"/>
      <c r="F29" s="43"/>
      <c r="G29" s="43"/>
      <c r="H29" s="43"/>
      <c r="I29" s="43"/>
    </row>
    <row r="30" spans="2:9" x14ac:dyDescent="0.35">
      <c r="B30" s="19"/>
      <c r="C30" s="153" t="s">
        <v>261</v>
      </c>
      <c r="D30" s="153"/>
      <c r="E30" s="357">
        <v>0</v>
      </c>
      <c r="F30" s="357">
        <v>1829</v>
      </c>
      <c r="G30" s="357">
        <v>834688</v>
      </c>
      <c r="H30" s="357">
        <v>0</v>
      </c>
      <c r="I30" s="357">
        <f>SUM(E30:H30)</f>
        <v>836517</v>
      </c>
    </row>
    <row r="31" spans="2:9" x14ac:dyDescent="0.35">
      <c r="B31" s="19"/>
      <c r="C31" s="153" t="s">
        <v>292</v>
      </c>
      <c r="D31" s="24">
        <v>7.2</v>
      </c>
      <c r="E31" s="357">
        <v>0</v>
      </c>
      <c r="F31" s="357">
        <v>0</v>
      </c>
      <c r="G31" s="357">
        <v>83144</v>
      </c>
      <c r="H31" s="357">
        <v>0</v>
      </c>
      <c r="I31" s="357">
        <f>SUM(E31:H31)</f>
        <v>83144</v>
      </c>
    </row>
    <row r="32" spans="2:9" x14ac:dyDescent="0.35">
      <c r="B32" s="19"/>
      <c r="C32" s="157" t="s">
        <v>758</v>
      </c>
      <c r="D32" s="157"/>
      <c r="E32" s="358">
        <v>0</v>
      </c>
      <c r="F32" s="358">
        <v>0</v>
      </c>
      <c r="G32" s="358">
        <v>-113806</v>
      </c>
      <c r="H32" s="358">
        <v>0</v>
      </c>
      <c r="I32" s="358">
        <f>SUM(E32:H32)</f>
        <v>-113806</v>
      </c>
    </row>
    <row r="33" spans="2:9" ht="15" thickBot="1" x14ac:dyDescent="0.4">
      <c r="B33" s="19"/>
      <c r="C33" s="76" t="s">
        <v>89</v>
      </c>
      <c r="D33" s="76"/>
      <c r="E33" s="430">
        <f>SUM(E30:E32)</f>
        <v>0</v>
      </c>
      <c r="F33" s="430">
        <f t="shared" ref="F33:H33" si="2">SUM(F30:F32)</f>
        <v>1829</v>
      </c>
      <c r="G33" s="430">
        <v>507025</v>
      </c>
      <c r="H33" s="430">
        <f t="shared" si="2"/>
        <v>0</v>
      </c>
      <c r="I33" s="430">
        <v>805854</v>
      </c>
    </row>
    <row r="34" spans="2:9" ht="15.5" x14ac:dyDescent="0.35">
      <c r="B34" s="138" t="s">
        <v>290</v>
      </c>
      <c r="C34" s="126" t="s">
        <v>287</v>
      </c>
      <c r="D34" s="126"/>
      <c r="E34" s="42"/>
      <c r="F34" s="42"/>
      <c r="G34" s="42"/>
      <c r="H34" s="42"/>
      <c r="I34" s="42"/>
    </row>
    <row r="35" spans="2:9" x14ac:dyDescent="0.35">
      <c r="B35" s="19"/>
      <c r="C35" s="155">
        <v>2024</v>
      </c>
      <c r="D35" s="155"/>
      <c r="E35" s="42"/>
      <c r="F35" s="42"/>
      <c r="G35" s="42"/>
      <c r="H35" s="42"/>
      <c r="I35" s="42"/>
    </row>
    <row r="36" spans="2:9" x14ac:dyDescent="0.35">
      <c r="B36" s="19"/>
      <c r="C36" s="157" t="s">
        <v>762</v>
      </c>
      <c r="D36" s="157"/>
      <c r="E36" s="325">
        <v>82987</v>
      </c>
      <c r="F36" s="325">
        <v>0</v>
      </c>
      <c r="G36" s="325">
        <v>228032</v>
      </c>
      <c r="H36" s="325">
        <v>56349</v>
      </c>
      <c r="I36" s="325">
        <v>367366</v>
      </c>
    </row>
    <row r="37" spans="2:9" ht="15" thickBot="1" x14ac:dyDescent="0.4">
      <c r="B37" s="19"/>
      <c r="C37" s="76" t="s">
        <v>744</v>
      </c>
      <c r="D37" s="76"/>
      <c r="E37" s="98">
        <v>82987</v>
      </c>
      <c r="F37" s="98">
        <v>0</v>
      </c>
      <c r="G37" s="98">
        <v>143345</v>
      </c>
      <c r="H37" s="98">
        <v>149060</v>
      </c>
      <c r="I37" s="98">
        <v>375392</v>
      </c>
    </row>
    <row r="38" spans="2:9" x14ac:dyDescent="0.35">
      <c r="B38" s="19"/>
      <c r="C38" s="155">
        <v>2023</v>
      </c>
      <c r="D38" s="155"/>
      <c r="E38" s="43"/>
      <c r="F38" s="43"/>
      <c r="G38" s="43"/>
      <c r="H38" s="43"/>
      <c r="I38" s="43"/>
    </row>
    <row r="39" spans="2:9" x14ac:dyDescent="0.35">
      <c r="B39" s="19"/>
      <c r="C39" s="157" t="s">
        <v>266</v>
      </c>
      <c r="D39" s="157"/>
      <c r="E39" s="358">
        <v>82987</v>
      </c>
      <c r="F39" s="358">
        <v>0</v>
      </c>
      <c r="G39" s="358">
        <v>235646</v>
      </c>
      <c r="H39" s="358">
        <v>48181</v>
      </c>
      <c r="I39" s="358">
        <v>366813</v>
      </c>
    </row>
    <row r="40" spans="2:9" ht="15" thickBot="1" x14ac:dyDescent="0.4">
      <c r="B40" s="19"/>
      <c r="C40" s="76" t="s">
        <v>762</v>
      </c>
      <c r="D40" s="76"/>
      <c r="E40" s="430">
        <v>82987</v>
      </c>
      <c r="F40" s="430">
        <v>0</v>
      </c>
      <c r="G40" s="430">
        <v>228032</v>
      </c>
      <c r="H40" s="430">
        <v>56349</v>
      </c>
      <c r="I40" s="430">
        <v>367366</v>
      </c>
    </row>
  </sheetData>
  <mergeCells count="1">
    <mergeCell ref="E5:I5"/>
  </mergeCell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E85A2A-7453-43B1-8659-815B1106E127}">
  <sheetPr codeName="Sheet60">
    <tabColor theme="9"/>
  </sheetPr>
  <dimension ref="A1"/>
  <sheetViews>
    <sheetView showGridLines="0" zoomScale="70" zoomScaleNormal="70" workbookViewId="0">
      <selection activeCell="E13" sqref="E13:I44"/>
    </sheetView>
  </sheetViews>
  <sheetFormatPr defaultRowHeight="14.5" x14ac:dyDescent="0.35"/>
  <cols>
    <col min="3" max="3" width="8.7265625" customWidth="1"/>
    <col min="4" max="4" width="8.453125" customWidth="1"/>
    <col min="5" max="5" width="8.54296875" customWidth="1"/>
    <col min="6" max="6" width="8.453125" customWidth="1"/>
    <col min="7" max="7" width="8.54296875" customWidth="1"/>
    <col min="8" max="10" width="8.453125" customWidth="1"/>
    <col min="12" max="13" width="8.453125" customWidth="1"/>
  </cols>
  <sheetData/>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0680D3-3A82-494D-8ED3-FA19AEE0E9C8}">
  <sheetPr codeName="Sheet61">
    <tabColor theme="9"/>
  </sheetPr>
  <dimension ref="D7:D53"/>
  <sheetViews>
    <sheetView showGridLines="0" zoomScale="70" zoomScaleNormal="70" workbookViewId="0">
      <selection activeCell="E13" sqref="E13:I44"/>
    </sheetView>
  </sheetViews>
  <sheetFormatPr defaultRowHeight="14.5" x14ac:dyDescent="0.35"/>
  <cols>
    <col min="3" max="3" width="8.54296875" customWidth="1"/>
    <col min="4" max="4" width="8.453125" style="3" customWidth="1"/>
    <col min="5" max="5" width="8.54296875" customWidth="1"/>
    <col min="6" max="6" width="8.453125" customWidth="1"/>
    <col min="7" max="7" width="8.54296875" customWidth="1"/>
    <col min="8" max="10" width="8.453125" customWidth="1"/>
  </cols>
  <sheetData>
    <row r="7" spans="4:4" x14ac:dyDescent="0.35">
      <c r="D7"/>
    </row>
    <row r="8" spans="4:4" x14ac:dyDescent="0.35">
      <c r="D8"/>
    </row>
    <row r="9" spans="4:4" x14ac:dyDescent="0.35">
      <c r="D9"/>
    </row>
    <row r="10" spans="4:4" x14ac:dyDescent="0.35">
      <c r="D10"/>
    </row>
    <row r="11" spans="4:4" x14ac:dyDescent="0.35">
      <c r="D11"/>
    </row>
    <row r="12" spans="4:4" x14ac:dyDescent="0.35">
      <c r="D12"/>
    </row>
    <row r="13" spans="4:4" x14ac:dyDescent="0.35">
      <c r="D13"/>
    </row>
    <row r="14" spans="4:4" x14ac:dyDescent="0.35">
      <c r="D14"/>
    </row>
    <row r="15" spans="4:4" x14ac:dyDescent="0.35">
      <c r="D15"/>
    </row>
    <row r="16" spans="4:4" x14ac:dyDescent="0.35">
      <c r="D16"/>
    </row>
    <row r="17" spans="4:4" x14ac:dyDescent="0.35">
      <c r="D17"/>
    </row>
    <row r="18" spans="4:4" x14ac:dyDescent="0.35">
      <c r="D18"/>
    </row>
    <row r="19" spans="4:4" x14ac:dyDescent="0.35">
      <c r="D19"/>
    </row>
    <row r="20" spans="4:4" x14ac:dyDescent="0.35">
      <c r="D20"/>
    </row>
    <row r="21" spans="4:4" x14ac:dyDescent="0.35">
      <c r="D21"/>
    </row>
    <row r="22" spans="4:4" x14ac:dyDescent="0.35">
      <c r="D22"/>
    </row>
    <row r="23" spans="4:4" x14ac:dyDescent="0.35">
      <c r="D23"/>
    </row>
    <row r="24" spans="4:4" x14ac:dyDescent="0.35">
      <c r="D24"/>
    </row>
    <row r="25" spans="4:4" x14ac:dyDescent="0.35">
      <c r="D25"/>
    </row>
    <row r="26" spans="4:4" x14ac:dyDescent="0.35">
      <c r="D26"/>
    </row>
    <row r="27" spans="4:4" x14ac:dyDescent="0.35">
      <c r="D27"/>
    </row>
    <row r="28" spans="4:4" x14ac:dyDescent="0.35">
      <c r="D28"/>
    </row>
    <row r="29" spans="4:4" x14ac:dyDescent="0.35">
      <c r="D29"/>
    </row>
    <row r="30" spans="4:4" x14ac:dyDescent="0.35">
      <c r="D30"/>
    </row>
    <row r="31" spans="4:4" x14ac:dyDescent="0.35">
      <c r="D31"/>
    </row>
    <row r="32" spans="4:4" x14ac:dyDescent="0.35">
      <c r="D32"/>
    </row>
    <row r="33" spans="4:4" x14ac:dyDescent="0.35">
      <c r="D33"/>
    </row>
    <row r="34" spans="4:4" x14ac:dyDescent="0.35">
      <c r="D34"/>
    </row>
    <row r="35" spans="4:4" x14ac:dyDescent="0.35">
      <c r="D35"/>
    </row>
    <row r="36" spans="4:4" x14ac:dyDescent="0.35">
      <c r="D36"/>
    </row>
    <row r="37" spans="4:4" x14ac:dyDescent="0.35">
      <c r="D37"/>
    </row>
    <row r="38" spans="4:4" x14ac:dyDescent="0.35">
      <c r="D38"/>
    </row>
    <row r="39" spans="4:4" x14ac:dyDescent="0.35">
      <c r="D39"/>
    </row>
    <row r="40" spans="4:4" x14ac:dyDescent="0.35">
      <c r="D40"/>
    </row>
    <row r="41" spans="4:4" x14ac:dyDescent="0.35">
      <c r="D41"/>
    </row>
    <row r="42" spans="4:4" x14ac:dyDescent="0.35">
      <c r="D42"/>
    </row>
    <row r="43" spans="4:4" x14ac:dyDescent="0.35">
      <c r="D43"/>
    </row>
    <row r="44" spans="4:4" x14ac:dyDescent="0.35">
      <c r="D44"/>
    </row>
    <row r="45" spans="4:4" x14ac:dyDescent="0.35">
      <c r="D45"/>
    </row>
    <row r="46" spans="4:4" x14ac:dyDescent="0.35">
      <c r="D46"/>
    </row>
    <row r="47" spans="4:4" x14ac:dyDescent="0.35">
      <c r="D47"/>
    </row>
    <row r="48" spans="4:4" x14ac:dyDescent="0.35">
      <c r="D48"/>
    </row>
    <row r="49" spans="4:4" x14ac:dyDescent="0.35">
      <c r="D49"/>
    </row>
    <row r="50" spans="4:4" x14ac:dyDescent="0.35">
      <c r="D50"/>
    </row>
    <row r="51" spans="4:4" x14ac:dyDescent="0.35">
      <c r="D51"/>
    </row>
    <row r="52" spans="4:4" x14ac:dyDescent="0.35">
      <c r="D52"/>
    </row>
    <row r="53" spans="4:4" x14ac:dyDescent="0.35">
      <c r="D53"/>
    </row>
  </sheetData>
  <phoneticPr fontId="2" type="noConversion"/>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42B15A-6051-467A-9B0B-F40190A8173C}">
  <sheetPr codeName="Sheet62">
    <tabColor theme="9"/>
  </sheetPr>
  <dimension ref="B6:G32"/>
  <sheetViews>
    <sheetView showGridLines="0" zoomScale="70" zoomScaleNormal="70" workbookViewId="0">
      <selection activeCell="O36" sqref="O36"/>
    </sheetView>
  </sheetViews>
  <sheetFormatPr defaultRowHeight="14.5" x14ac:dyDescent="0.35"/>
  <cols>
    <col min="2" max="2" width="9.26953125" style="7"/>
    <col min="3" max="3" width="103.81640625" customWidth="1"/>
    <col min="4" max="7" width="15.7265625" customWidth="1"/>
  </cols>
  <sheetData>
    <row r="6" spans="2:7" ht="15" thickBot="1" x14ac:dyDescent="0.4">
      <c r="B6" s="190"/>
      <c r="C6" s="19"/>
      <c r="D6" s="540" t="s">
        <v>63</v>
      </c>
      <c r="E6" s="540"/>
      <c r="F6" s="540" t="s">
        <v>90</v>
      </c>
      <c r="G6" s="540"/>
    </row>
    <row r="7" spans="2:7" x14ac:dyDescent="0.35">
      <c r="B7" s="190"/>
      <c r="C7" s="19"/>
      <c r="D7" s="40">
        <v>2024</v>
      </c>
      <c r="E7" s="24">
        <v>2023</v>
      </c>
      <c r="F7" s="40">
        <v>2024</v>
      </c>
      <c r="G7" s="24">
        <v>2023</v>
      </c>
    </row>
    <row r="8" spans="2:7" ht="15" thickBot="1" x14ac:dyDescent="0.4">
      <c r="B8" s="190"/>
      <c r="C8" s="82"/>
      <c r="D8" s="81" t="s">
        <v>1</v>
      </c>
      <c r="E8" s="75" t="s">
        <v>1</v>
      </c>
      <c r="F8" s="81" t="s">
        <v>1</v>
      </c>
      <c r="G8" s="75" t="s">
        <v>1</v>
      </c>
    </row>
    <row r="9" spans="2:7" ht="21" x14ac:dyDescent="0.5">
      <c r="B9" s="137" t="s">
        <v>293</v>
      </c>
      <c r="C9" s="125" t="s">
        <v>294</v>
      </c>
      <c r="D9" s="44"/>
      <c r="E9" s="43"/>
      <c r="F9" s="44"/>
      <c r="G9" s="43"/>
    </row>
    <row r="10" spans="2:7" ht="15.5" x14ac:dyDescent="0.35">
      <c r="B10" s="199">
        <v>12.1</v>
      </c>
      <c r="C10" s="126" t="s">
        <v>265</v>
      </c>
      <c r="D10" s="44"/>
      <c r="E10" s="43"/>
      <c r="F10" s="44"/>
      <c r="G10" s="43"/>
    </row>
    <row r="11" spans="2:7" x14ac:dyDescent="0.35">
      <c r="B11" s="190"/>
      <c r="C11" s="41" t="s">
        <v>295</v>
      </c>
      <c r="D11" s="44"/>
      <c r="E11" s="43"/>
      <c r="F11" s="44"/>
      <c r="G11" s="43"/>
    </row>
    <row r="12" spans="2:7" x14ac:dyDescent="0.35">
      <c r="B12" s="190"/>
      <c r="C12" s="20" t="s">
        <v>297</v>
      </c>
      <c r="D12" s="360">
        <v>347139</v>
      </c>
      <c r="E12" s="397">
        <v>328988</v>
      </c>
      <c r="F12" s="360">
        <v>21415</v>
      </c>
      <c r="G12" s="397">
        <v>21415</v>
      </c>
    </row>
    <row r="13" spans="2:7" x14ac:dyDescent="0.35">
      <c r="B13" s="190"/>
      <c r="C13" s="20" t="s">
        <v>298</v>
      </c>
      <c r="D13" s="360">
        <v>-24089</v>
      </c>
      <c r="E13" s="397">
        <v>-20570</v>
      </c>
      <c r="F13" s="360">
        <v>0</v>
      </c>
      <c r="G13" s="397">
        <v>0</v>
      </c>
    </row>
    <row r="14" spans="2:7" x14ac:dyDescent="0.35">
      <c r="B14" s="190"/>
      <c r="C14" s="33" t="s">
        <v>299</v>
      </c>
      <c r="D14" s="406">
        <v>45943</v>
      </c>
      <c r="E14" s="407">
        <v>38720</v>
      </c>
      <c r="F14" s="406">
        <v>0</v>
      </c>
      <c r="G14" s="407">
        <v>0</v>
      </c>
    </row>
    <row r="15" spans="2:7" ht="15" thickBot="1" x14ac:dyDescent="0.4">
      <c r="B15" s="190"/>
      <c r="C15" s="80" t="s">
        <v>296</v>
      </c>
      <c r="D15" s="408">
        <v>368992</v>
      </c>
      <c r="E15" s="409">
        <v>347139</v>
      </c>
      <c r="F15" s="408">
        <v>21415</v>
      </c>
      <c r="G15" s="409">
        <v>21415</v>
      </c>
    </row>
    <row r="16" spans="2:7" x14ac:dyDescent="0.35">
      <c r="B16" s="190"/>
      <c r="C16" s="543" t="s">
        <v>953</v>
      </c>
      <c r="D16" s="543"/>
      <c r="E16" s="543"/>
      <c r="F16" s="543"/>
      <c r="G16" s="543"/>
    </row>
    <row r="17" spans="2:7" ht="15" thickBot="1" x14ac:dyDescent="0.4">
      <c r="B17" s="190"/>
      <c r="C17" s="19"/>
      <c r="D17" s="19"/>
      <c r="E17" s="19"/>
      <c r="F17" s="540" t="s">
        <v>295</v>
      </c>
      <c r="G17" s="540"/>
    </row>
    <row r="18" spans="2:7" x14ac:dyDescent="0.35">
      <c r="B18" s="190"/>
      <c r="C18" s="544"/>
      <c r="D18" s="544"/>
      <c r="E18" s="544"/>
      <c r="F18" s="40">
        <v>2024</v>
      </c>
      <c r="G18" s="24">
        <v>2023</v>
      </c>
    </row>
    <row r="19" spans="2:7" ht="15" thickBot="1" x14ac:dyDescent="0.4">
      <c r="B19" s="190"/>
      <c r="C19" s="546"/>
      <c r="D19" s="546"/>
      <c r="E19" s="546"/>
      <c r="F19" s="81" t="s">
        <v>1</v>
      </c>
      <c r="G19" s="75" t="s">
        <v>1</v>
      </c>
    </row>
    <row r="20" spans="2:7" ht="15.5" x14ac:dyDescent="0.35">
      <c r="B20" s="326">
        <v>12.2</v>
      </c>
      <c r="C20" s="547" t="s">
        <v>300</v>
      </c>
      <c r="D20" s="547"/>
      <c r="E20" s="547"/>
      <c r="F20" s="130"/>
      <c r="G20" s="43"/>
    </row>
    <row r="21" spans="2:7" x14ac:dyDescent="0.35">
      <c r="B21" s="190"/>
      <c r="C21" s="548" t="s">
        <v>301</v>
      </c>
      <c r="D21" s="545"/>
      <c r="E21" s="545"/>
      <c r="F21" s="44">
        <v>333224</v>
      </c>
      <c r="G21" s="43">
        <v>365226</v>
      </c>
    </row>
    <row r="22" spans="2:7" x14ac:dyDescent="0.35">
      <c r="B22" s="190"/>
      <c r="C22" s="549" t="s">
        <v>302</v>
      </c>
      <c r="D22" s="549"/>
      <c r="E22" s="549"/>
      <c r="F22" s="48">
        <v>660324</v>
      </c>
      <c r="G22" s="47">
        <v>598777</v>
      </c>
    </row>
    <row r="23" spans="2:7" x14ac:dyDescent="0.35">
      <c r="B23" s="190"/>
      <c r="C23" s="550" t="s">
        <v>303</v>
      </c>
      <c r="D23" s="550"/>
      <c r="E23" s="550"/>
      <c r="F23" s="52">
        <v>993548</v>
      </c>
      <c r="G23" s="51">
        <v>964003</v>
      </c>
    </row>
    <row r="24" spans="2:7" x14ac:dyDescent="0.35">
      <c r="B24" s="190"/>
      <c r="C24" s="545" t="s">
        <v>86</v>
      </c>
      <c r="D24" s="545"/>
      <c r="E24" s="545"/>
      <c r="F24" s="44">
        <v>827736</v>
      </c>
      <c r="G24" s="43">
        <v>778891</v>
      </c>
    </row>
    <row r="25" spans="2:7" x14ac:dyDescent="0.35">
      <c r="B25" s="190"/>
      <c r="C25" s="545" t="s">
        <v>54</v>
      </c>
      <c r="D25" s="545"/>
      <c r="E25" s="545"/>
      <c r="F25" s="44">
        <v>66069</v>
      </c>
      <c r="G25" s="43">
        <v>63925</v>
      </c>
    </row>
    <row r="26" spans="2:7" x14ac:dyDescent="0.35">
      <c r="B26" s="190"/>
      <c r="C26" s="549" t="s">
        <v>59</v>
      </c>
      <c r="D26" s="549"/>
      <c r="E26" s="549"/>
      <c r="F26" s="48">
        <v>99743</v>
      </c>
      <c r="G26" s="47">
        <v>121187</v>
      </c>
    </row>
    <row r="27" spans="2:7" x14ac:dyDescent="0.35">
      <c r="B27" s="190"/>
      <c r="C27" s="550" t="s">
        <v>304</v>
      </c>
      <c r="D27" s="550"/>
      <c r="E27" s="550"/>
      <c r="F27" s="52">
        <v>993548</v>
      </c>
      <c r="G27" s="51">
        <v>964003</v>
      </c>
    </row>
    <row r="28" spans="2:7" x14ac:dyDescent="0.35">
      <c r="B28" s="190"/>
      <c r="C28" s="545" t="s">
        <v>8</v>
      </c>
      <c r="D28" s="545"/>
      <c r="E28" s="545"/>
      <c r="F28" s="44">
        <v>593694</v>
      </c>
      <c r="G28" s="43">
        <v>558013</v>
      </c>
    </row>
    <row r="29" spans="2:7" x14ac:dyDescent="0.35">
      <c r="B29" s="190"/>
      <c r="C29" s="545" t="s">
        <v>305</v>
      </c>
      <c r="D29" s="545"/>
      <c r="E29" s="545"/>
      <c r="F29" s="44">
        <v>48189</v>
      </c>
      <c r="G29" s="43">
        <v>42690</v>
      </c>
    </row>
    <row r="30" spans="2:7" x14ac:dyDescent="0.35">
      <c r="B30" s="190"/>
      <c r="C30" s="545" t="s">
        <v>306</v>
      </c>
      <c r="D30" s="545"/>
      <c r="E30" s="545"/>
      <c r="F30" s="44">
        <v>-498675</v>
      </c>
      <c r="G30" s="43">
        <v>-462962</v>
      </c>
    </row>
    <row r="31" spans="2:7" x14ac:dyDescent="0.35">
      <c r="B31" s="190"/>
      <c r="C31" s="549" t="s">
        <v>196</v>
      </c>
      <c r="D31" s="549"/>
      <c r="E31" s="549"/>
      <c r="F31" s="48">
        <v>-40860</v>
      </c>
      <c r="G31" s="47">
        <v>-53937</v>
      </c>
    </row>
    <row r="32" spans="2:7" ht="15" thickBot="1" x14ac:dyDescent="0.4">
      <c r="B32" s="190"/>
      <c r="C32" s="77" t="s">
        <v>97</v>
      </c>
      <c r="D32" s="80"/>
      <c r="E32" s="80"/>
      <c r="F32" s="104">
        <v>102348</v>
      </c>
      <c r="G32" s="87">
        <v>84804</v>
      </c>
    </row>
  </sheetData>
  <mergeCells count="18">
    <mergeCell ref="C30:E30"/>
    <mergeCell ref="C31:E31"/>
    <mergeCell ref="C23:E23"/>
    <mergeCell ref="C24:E24"/>
    <mergeCell ref="C25:E25"/>
    <mergeCell ref="C26:E26"/>
    <mergeCell ref="C27:E27"/>
    <mergeCell ref="C28:E28"/>
    <mergeCell ref="F6:G6"/>
    <mergeCell ref="C16:G16"/>
    <mergeCell ref="F17:G17"/>
    <mergeCell ref="C18:E18"/>
    <mergeCell ref="C29:E29"/>
    <mergeCell ref="C19:E19"/>
    <mergeCell ref="C20:E20"/>
    <mergeCell ref="C21:E21"/>
    <mergeCell ref="C22:E22"/>
    <mergeCell ref="D6:E6"/>
  </mergeCell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DA9C3D-63DA-41AC-928E-507292B3BC88}">
  <sheetPr codeName="Sheet63">
    <tabColor theme="9"/>
  </sheetPr>
  <dimension ref="A6:I36"/>
  <sheetViews>
    <sheetView showGridLines="0" zoomScale="70" zoomScaleNormal="70" workbookViewId="0">
      <selection activeCell="N20" sqref="N20"/>
    </sheetView>
  </sheetViews>
  <sheetFormatPr defaultRowHeight="14.5" x14ac:dyDescent="0.35"/>
  <cols>
    <col min="3" max="3" width="94.453125" customWidth="1"/>
    <col min="4" max="4" width="13.7265625" customWidth="1"/>
    <col min="5" max="5" width="15.26953125" customWidth="1"/>
    <col min="6" max="6" width="11.7265625" customWidth="1"/>
    <col min="7" max="7" width="14.26953125" customWidth="1"/>
    <col min="8" max="8" width="12.26953125" customWidth="1"/>
  </cols>
  <sheetData>
    <row r="6" spans="1:8" ht="15" thickBot="1" x14ac:dyDescent="0.4">
      <c r="A6" s="19"/>
      <c r="B6" s="190"/>
      <c r="C6" s="19"/>
      <c r="D6" s="19"/>
      <c r="E6" s="540" t="s">
        <v>784</v>
      </c>
      <c r="F6" s="540"/>
      <c r="G6" s="540" t="s">
        <v>785</v>
      </c>
      <c r="H6" s="540"/>
    </row>
    <row r="7" spans="1:8" x14ac:dyDescent="0.35">
      <c r="A7" s="19"/>
      <c r="B7" s="190"/>
      <c r="C7" s="19"/>
      <c r="D7" s="19"/>
      <c r="E7" s="40">
        <v>2024</v>
      </c>
      <c r="F7" s="54">
        <v>2023</v>
      </c>
      <c r="G7" s="40">
        <v>2024</v>
      </c>
      <c r="H7" s="54">
        <v>2023</v>
      </c>
    </row>
    <row r="8" spans="1:8" ht="15" thickBot="1" x14ac:dyDescent="0.4">
      <c r="A8" s="19"/>
      <c r="B8" s="190"/>
      <c r="C8" s="82"/>
      <c r="D8" s="82"/>
      <c r="E8" s="81" t="s">
        <v>307</v>
      </c>
      <c r="F8" s="189" t="s">
        <v>307</v>
      </c>
      <c r="G8" s="81"/>
      <c r="H8" s="189"/>
    </row>
    <row r="9" spans="1:8" ht="21" x14ac:dyDescent="0.5">
      <c r="A9" s="19"/>
      <c r="B9" s="137" t="s">
        <v>293</v>
      </c>
      <c r="C9" s="554" t="s">
        <v>791</v>
      </c>
      <c r="D9" s="554"/>
      <c r="E9" s="40"/>
      <c r="F9" s="54"/>
      <c r="G9" s="40"/>
      <c r="H9" s="54"/>
    </row>
    <row r="10" spans="1:8" ht="15.5" x14ac:dyDescent="0.35">
      <c r="A10" s="19"/>
      <c r="B10" s="199">
        <v>12.3</v>
      </c>
      <c r="C10" s="555" t="s">
        <v>783</v>
      </c>
      <c r="D10" s="555"/>
      <c r="E10" s="196"/>
      <c r="F10" s="19"/>
      <c r="G10" s="196"/>
      <c r="H10" s="19"/>
    </row>
    <row r="11" spans="1:8" x14ac:dyDescent="0.35">
      <c r="A11" s="19"/>
      <c r="B11" s="190"/>
      <c r="C11" s="556" t="s">
        <v>782</v>
      </c>
      <c r="D11" s="556"/>
      <c r="E11" s="196"/>
      <c r="F11" s="19"/>
      <c r="G11" s="196"/>
      <c r="H11" s="19"/>
    </row>
    <row r="12" spans="1:8" ht="15" thickBot="1" x14ac:dyDescent="0.4">
      <c r="A12" s="19"/>
      <c r="B12" s="190"/>
      <c r="C12" s="539" t="s">
        <v>295</v>
      </c>
      <c r="D12" s="539"/>
      <c r="E12" s="206">
        <v>44.55</v>
      </c>
      <c r="F12" s="207">
        <v>44.55</v>
      </c>
      <c r="G12" s="426">
        <v>4346</v>
      </c>
      <c r="H12" s="432">
        <v>4346</v>
      </c>
    </row>
    <row r="13" spans="1:8" x14ac:dyDescent="0.35">
      <c r="A13" s="19"/>
      <c r="B13" s="190"/>
      <c r="C13" s="551" t="s">
        <v>789</v>
      </c>
      <c r="D13" s="552"/>
      <c r="E13" s="553"/>
      <c r="F13" s="553"/>
      <c r="G13" s="553"/>
      <c r="H13" s="553"/>
    </row>
    <row r="14" spans="1:8" ht="28.5" customHeight="1" x14ac:dyDescent="0.35">
      <c r="A14" s="19"/>
      <c r="B14" s="19"/>
      <c r="C14" s="553"/>
      <c r="D14" s="553"/>
      <c r="E14" s="553"/>
      <c r="F14" s="553"/>
      <c r="G14" s="553"/>
      <c r="H14" s="553"/>
    </row>
    <row r="15" spans="1:8" x14ac:dyDescent="0.35">
      <c r="A15" s="19"/>
      <c r="B15" s="19"/>
      <c r="C15" s="19"/>
      <c r="D15" s="19"/>
      <c r="E15" s="19"/>
      <c r="F15" s="19"/>
      <c r="G15" s="19"/>
      <c r="H15" s="19"/>
    </row>
    <row r="16" spans="1:8" ht="17" thickBot="1" x14ac:dyDescent="0.4">
      <c r="A16" s="19"/>
      <c r="B16" s="190"/>
      <c r="C16" s="19"/>
      <c r="D16" s="24" t="s">
        <v>308</v>
      </c>
      <c r="E16" s="540" t="s">
        <v>787</v>
      </c>
      <c r="F16" s="540"/>
      <c r="G16" s="540" t="s">
        <v>954</v>
      </c>
      <c r="H16" s="540"/>
    </row>
    <row r="17" spans="1:8" x14ac:dyDescent="0.35">
      <c r="A17" s="19"/>
      <c r="B17" s="190"/>
      <c r="C17" s="19"/>
      <c r="D17" s="24" t="s">
        <v>790</v>
      </c>
      <c r="E17" s="40">
        <v>2024</v>
      </c>
      <c r="F17" s="24">
        <v>2023</v>
      </c>
      <c r="G17" s="40">
        <v>2024</v>
      </c>
      <c r="H17" s="24">
        <v>2023</v>
      </c>
    </row>
    <row r="18" spans="1:8" ht="15" thickBot="1" x14ac:dyDescent="0.4">
      <c r="A18" s="19"/>
      <c r="B18" s="190"/>
      <c r="C18" s="82"/>
      <c r="D18" s="75" t="s">
        <v>309</v>
      </c>
      <c r="E18" s="81" t="s">
        <v>307</v>
      </c>
      <c r="F18" s="75" t="s">
        <v>307</v>
      </c>
      <c r="G18" s="81" t="s">
        <v>1</v>
      </c>
      <c r="H18" s="75" t="s">
        <v>1</v>
      </c>
    </row>
    <row r="19" spans="1:8" ht="21" x14ac:dyDescent="0.5">
      <c r="A19" s="19"/>
      <c r="B19" s="137" t="s">
        <v>310</v>
      </c>
      <c r="C19" s="125" t="s">
        <v>792</v>
      </c>
      <c r="D19" s="208"/>
      <c r="E19" s="197"/>
      <c r="F19" s="156"/>
      <c r="G19" s="197"/>
      <c r="H19" s="156"/>
    </row>
    <row r="20" spans="1:8" ht="15" customHeight="1" x14ac:dyDescent="0.35">
      <c r="A20" s="19"/>
      <c r="B20" s="199">
        <v>13.1</v>
      </c>
      <c r="C20" s="126" t="s">
        <v>781</v>
      </c>
      <c r="D20" s="156"/>
      <c r="E20" s="197"/>
      <c r="F20" s="156"/>
      <c r="G20" s="197"/>
      <c r="H20" s="156"/>
    </row>
    <row r="21" spans="1:8" ht="16.5" x14ac:dyDescent="0.35">
      <c r="A21" s="19"/>
      <c r="B21" s="200" t="s">
        <v>780</v>
      </c>
      <c r="C21" s="201" t="s">
        <v>786</v>
      </c>
      <c r="D21" s="156"/>
      <c r="E21" s="197"/>
      <c r="F21" s="156"/>
      <c r="G21" s="197"/>
      <c r="H21" s="156"/>
    </row>
    <row r="22" spans="1:8" x14ac:dyDescent="0.35">
      <c r="A22" s="19"/>
      <c r="B22" s="19"/>
      <c r="C22" s="20" t="s">
        <v>779</v>
      </c>
      <c r="D22" s="156">
        <v>8436</v>
      </c>
      <c r="E22" s="197">
        <v>100</v>
      </c>
      <c r="F22" s="156">
        <v>100</v>
      </c>
      <c r="G22" s="197">
        <v>238201</v>
      </c>
      <c r="H22" s="156">
        <v>238201</v>
      </c>
    </row>
    <row r="23" spans="1:8" x14ac:dyDescent="0.35">
      <c r="A23" s="19"/>
      <c r="B23" s="19"/>
      <c r="C23" s="33" t="s">
        <v>778</v>
      </c>
      <c r="D23" s="159"/>
      <c r="E23" s="204"/>
      <c r="F23" s="159"/>
      <c r="G23" s="204">
        <v>7625</v>
      </c>
      <c r="H23" s="159">
        <v>2865</v>
      </c>
    </row>
    <row r="24" spans="1:8" x14ac:dyDescent="0.35">
      <c r="A24" s="19"/>
      <c r="B24" s="19"/>
      <c r="C24" s="41" t="s">
        <v>777</v>
      </c>
      <c r="D24" s="202"/>
      <c r="E24" s="203"/>
      <c r="F24" s="202"/>
      <c r="G24" s="203">
        <f>SUM(G22:G23)</f>
        <v>245826</v>
      </c>
      <c r="H24" s="202">
        <f>SUM(H22:H23)</f>
        <v>241066</v>
      </c>
    </row>
    <row r="25" spans="1:8" x14ac:dyDescent="0.35">
      <c r="A25" s="19"/>
      <c r="B25" s="19"/>
      <c r="C25" s="33" t="s">
        <v>793</v>
      </c>
      <c r="D25" s="159"/>
      <c r="E25" s="204"/>
      <c r="F25" s="159"/>
      <c r="G25" s="204"/>
      <c r="H25" s="159"/>
    </row>
    <row r="26" spans="1:8" x14ac:dyDescent="0.35">
      <c r="A26" s="19"/>
      <c r="B26" s="200" t="s">
        <v>776</v>
      </c>
      <c r="C26" s="201" t="s">
        <v>220</v>
      </c>
      <c r="D26" s="156"/>
      <c r="E26" s="197"/>
      <c r="F26" s="156"/>
      <c r="G26" s="197"/>
      <c r="H26" s="156"/>
    </row>
    <row r="27" spans="1:8" x14ac:dyDescent="0.35">
      <c r="A27" s="19"/>
      <c r="B27" s="19"/>
      <c r="C27" s="20" t="s">
        <v>774</v>
      </c>
      <c r="D27" s="156">
        <v>7</v>
      </c>
      <c r="E27" s="197">
        <v>100</v>
      </c>
      <c r="F27" s="156">
        <v>100</v>
      </c>
      <c r="G27" s="198" t="s">
        <v>656</v>
      </c>
      <c r="H27" s="433" t="s">
        <v>656</v>
      </c>
    </row>
    <row r="28" spans="1:8" x14ac:dyDescent="0.35">
      <c r="A28" s="19"/>
      <c r="B28" s="19"/>
      <c r="C28" s="20" t="s">
        <v>773</v>
      </c>
      <c r="D28" s="156"/>
      <c r="E28" s="197"/>
      <c r="F28" s="156"/>
      <c r="G28" s="197"/>
      <c r="H28" s="202"/>
    </row>
    <row r="29" spans="1:8" x14ac:dyDescent="0.35">
      <c r="A29" s="19"/>
      <c r="B29" s="19"/>
      <c r="C29" s="33" t="s">
        <v>772</v>
      </c>
      <c r="D29" s="159"/>
      <c r="E29" s="204"/>
      <c r="F29" s="159"/>
      <c r="G29" s="204"/>
      <c r="H29" s="159"/>
    </row>
    <row r="30" spans="1:8" x14ac:dyDescent="0.35">
      <c r="A30" s="19"/>
      <c r="B30" s="200" t="s">
        <v>775</v>
      </c>
      <c r="C30" s="201" t="s">
        <v>770</v>
      </c>
      <c r="D30" s="156"/>
      <c r="E30" s="197"/>
      <c r="F30" s="156"/>
      <c r="G30" s="197"/>
      <c r="H30" s="156"/>
    </row>
    <row r="31" spans="1:8" x14ac:dyDescent="0.35">
      <c r="A31" s="19"/>
      <c r="B31" s="19"/>
      <c r="C31" s="20" t="s">
        <v>769</v>
      </c>
      <c r="D31" s="156">
        <v>1</v>
      </c>
      <c r="E31" s="197">
        <v>100</v>
      </c>
      <c r="F31" s="156">
        <v>100</v>
      </c>
      <c r="G31" s="198" t="s">
        <v>656</v>
      </c>
      <c r="H31" s="433" t="s">
        <v>656</v>
      </c>
    </row>
    <row r="32" spans="1:8" ht="28.15" customHeight="1" x14ac:dyDescent="0.35">
      <c r="A32" s="19"/>
      <c r="B32" s="19"/>
      <c r="C32" s="210" t="s">
        <v>794</v>
      </c>
      <c r="D32" s="159"/>
      <c r="E32" s="204"/>
      <c r="F32" s="159"/>
      <c r="G32" s="204"/>
      <c r="H32" s="159"/>
    </row>
    <row r="33" spans="1:9" x14ac:dyDescent="0.35">
      <c r="A33" s="19"/>
      <c r="B33" s="200" t="s">
        <v>771</v>
      </c>
      <c r="C33" s="201" t="s">
        <v>767</v>
      </c>
      <c r="D33" s="156"/>
      <c r="E33" s="197"/>
      <c r="F33" s="156"/>
      <c r="G33" s="197"/>
      <c r="H33" s="156"/>
    </row>
    <row r="34" spans="1:9" x14ac:dyDescent="0.35">
      <c r="A34" s="19"/>
      <c r="B34" s="19"/>
      <c r="C34" s="205" t="s">
        <v>764</v>
      </c>
      <c r="D34" s="159">
        <v>1000</v>
      </c>
      <c r="E34" s="204">
        <v>100</v>
      </c>
      <c r="F34" s="159">
        <v>100</v>
      </c>
      <c r="G34" s="204">
        <v>1</v>
      </c>
      <c r="H34" s="159">
        <v>1</v>
      </c>
      <c r="I34" s="434"/>
    </row>
    <row r="35" spans="1:9" x14ac:dyDescent="0.35">
      <c r="A35" s="19"/>
      <c r="B35" s="200" t="s">
        <v>768</v>
      </c>
      <c r="C35" s="201" t="s">
        <v>765</v>
      </c>
      <c r="D35" s="156"/>
      <c r="E35" s="197"/>
      <c r="F35" s="156"/>
      <c r="G35" s="197"/>
      <c r="H35" s="156"/>
    </row>
    <row r="36" spans="1:9" ht="15" thickBot="1" x14ac:dyDescent="0.4">
      <c r="A36" s="19"/>
      <c r="B36" s="19"/>
      <c r="C36" s="80" t="s">
        <v>764</v>
      </c>
      <c r="D36" s="158">
        <v>1000</v>
      </c>
      <c r="E36" s="209">
        <v>100</v>
      </c>
      <c r="F36" s="158">
        <v>100</v>
      </c>
      <c r="G36" s="198" t="s">
        <v>656</v>
      </c>
      <c r="H36" s="433" t="s">
        <v>656</v>
      </c>
    </row>
  </sheetData>
  <mergeCells count="9">
    <mergeCell ref="E16:F16"/>
    <mergeCell ref="G16:H16"/>
    <mergeCell ref="E6:F6"/>
    <mergeCell ref="G6:H6"/>
    <mergeCell ref="C13:H14"/>
    <mergeCell ref="C9:D9"/>
    <mergeCell ref="C10:D10"/>
    <mergeCell ref="C11:D11"/>
    <mergeCell ref="C12:D12"/>
  </mergeCell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7EE03B-7DE1-417E-BB55-0B88AA7BEF26}">
  <sheetPr codeName="Sheet64">
    <tabColor theme="9"/>
  </sheetPr>
  <dimension ref="B6:H27"/>
  <sheetViews>
    <sheetView showGridLines="0" zoomScale="70" zoomScaleNormal="70" workbookViewId="0">
      <selection activeCell="H28" sqref="H28"/>
    </sheetView>
  </sheetViews>
  <sheetFormatPr defaultRowHeight="14.5" x14ac:dyDescent="0.35"/>
  <cols>
    <col min="3" max="3" width="93.453125" customWidth="1"/>
    <col min="4" max="4" width="13.7265625" customWidth="1"/>
    <col min="5" max="8" width="15.7265625" customWidth="1"/>
  </cols>
  <sheetData>
    <row r="6" spans="2:8" ht="15" thickBot="1" x14ac:dyDescent="0.4">
      <c r="B6" s="211"/>
      <c r="C6" s="20"/>
      <c r="D6" s="24" t="s">
        <v>308</v>
      </c>
      <c r="E6" s="540" t="s">
        <v>787</v>
      </c>
      <c r="F6" s="540"/>
      <c r="G6" s="540" t="s">
        <v>788</v>
      </c>
      <c r="H6" s="540"/>
    </row>
    <row r="7" spans="2:8" x14ac:dyDescent="0.35">
      <c r="B7" s="211"/>
      <c r="C7" s="20"/>
      <c r="D7" s="24" t="s">
        <v>790</v>
      </c>
      <c r="E7" s="40">
        <v>2024</v>
      </c>
      <c r="F7" s="24">
        <v>2023</v>
      </c>
      <c r="G7" s="40">
        <v>2024</v>
      </c>
      <c r="H7" s="24">
        <v>2023</v>
      </c>
    </row>
    <row r="8" spans="2:8" ht="15" thickBot="1" x14ac:dyDescent="0.4">
      <c r="B8" s="211"/>
      <c r="C8" s="80"/>
      <c r="D8" s="75" t="s">
        <v>309</v>
      </c>
      <c r="E8" s="81" t="s">
        <v>307</v>
      </c>
      <c r="F8" s="75" t="s">
        <v>307</v>
      </c>
      <c r="G8" s="81" t="s">
        <v>1</v>
      </c>
      <c r="H8" s="75" t="s">
        <v>1</v>
      </c>
    </row>
    <row r="9" spans="2:8" ht="21" x14ac:dyDescent="0.5">
      <c r="B9" s="212" t="s">
        <v>310</v>
      </c>
      <c r="C9" s="103" t="s">
        <v>795</v>
      </c>
      <c r="D9" s="108"/>
      <c r="E9" s="44"/>
      <c r="F9" s="43"/>
      <c r="G9" s="44"/>
      <c r="H9" s="43"/>
    </row>
    <row r="10" spans="2:8" ht="15.5" x14ac:dyDescent="0.35">
      <c r="B10" s="199">
        <v>13.1</v>
      </c>
      <c r="C10" s="126" t="s">
        <v>796</v>
      </c>
      <c r="D10" s="43"/>
      <c r="E10" s="44"/>
      <c r="F10" s="43"/>
      <c r="G10" s="44"/>
      <c r="H10" s="43"/>
    </row>
    <row r="11" spans="2:8" x14ac:dyDescent="0.35">
      <c r="B11" s="200" t="s">
        <v>766</v>
      </c>
      <c r="C11" s="201" t="s">
        <v>314</v>
      </c>
      <c r="D11" s="43"/>
      <c r="E11" s="44"/>
      <c r="F11" s="43"/>
      <c r="G11" s="44"/>
      <c r="H11" s="43"/>
    </row>
    <row r="12" spans="2:8" x14ac:dyDescent="0.35">
      <c r="B12" s="20"/>
      <c r="C12" s="20" t="s">
        <v>317</v>
      </c>
      <c r="D12" s="43">
        <v>1925</v>
      </c>
      <c r="E12" s="44">
        <v>100</v>
      </c>
      <c r="F12" s="43">
        <v>100</v>
      </c>
      <c r="G12" s="44">
        <v>101150</v>
      </c>
      <c r="H12" s="43">
        <v>101150</v>
      </c>
    </row>
    <row r="13" spans="2:8" x14ac:dyDescent="0.35">
      <c r="B13" s="20"/>
      <c r="C13" s="20" t="s">
        <v>311</v>
      </c>
      <c r="D13" s="43"/>
      <c r="E13" s="44"/>
      <c r="F13" s="43"/>
      <c r="G13" s="44"/>
      <c r="H13" s="43"/>
    </row>
    <row r="14" spans="2:8" x14ac:dyDescent="0.35">
      <c r="B14" s="20"/>
      <c r="C14" s="20" t="s">
        <v>312</v>
      </c>
      <c r="D14" s="43"/>
      <c r="E14" s="44"/>
      <c r="F14" s="43"/>
      <c r="G14" s="44"/>
      <c r="H14" s="43"/>
    </row>
    <row r="15" spans="2:8" x14ac:dyDescent="0.35">
      <c r="B15" s="136"/>
      <c r="C15" s="33" t="s">
        <v>313</v>
      </c>
      <c r="D15" s="47"/>
      <c r="E15" s="48"/>
      <c r="F15" s="47"/>
      <c r="G15" s="48"/>
      <c r="H15" s="47"/>
    </row>
    <row r="16" spans="2:8" x14ac:dyDescent="0.35">
      <c r="B16" s="200" t="s">
        <v>797</v>
      </c>
      <c r="C16" s="201" t="s">
        <v>322</v>
      </c>
      <c r="D16" s="43"/>
      <c r="E16" s="44"/>
      <c r="F16" s="43"/>
      <c r="G16" s="44"/>
      <c r="H16" s="43"/>
    </row>
    <row r="17" spans="2:8" x14ac:dyDescent="0.35">
      <c r="B17" s="20"/>
      <c r="C17" s="20" t="s">
        <v>318</v>
      </c>
      <c r="D17" s="43">
        <v>1845</v>
      </c>
      <c r="E17" s="44">
        <v>100</v>
      </c>
      <c r="F17" s="144">
        <v>100</v>
      </c>
      <c r="G17" s="44">
        <v>307073</v>
      </c>
      <c r="H17" s="43">
        <v>307073</v>
      </c>
    </row>
    <row r="18" spans="2:8" x14ac:dyDescent="0.35">
      <c r="B18" s="136"/>
      <c r="C18" s="157" t="s">
        <v>319</v>
      </c>
      <c r="D18" s="47"/>
      <c r="E18" s="48"/>
      <c r="F18" s="47"/>
      <c r="G18" s="48">
        <v>546</v>
      </c>
      <c r="H18" s="47">
        <v>194</v>
      </c>
    </row>
    <row r="19" spans="2:8" x14ac:dyDescent="0.35">
      <c r="B19" s="20"/>
      <c r="C19" s="41" t="s">
        <v>320</v>
      </c>
      <c r="D19" s="43"/>
      <c r="E19" s="44"/>
      <c r="F19" s="43"/>
      <c r="G19" s="44">
        <f>SUM(G17:G18)</f>
        <v>307619</v>
      </c>
      <c r="H19" s="43">
        <v>307266</v>
      </c>
    </row>
    <row r="20" spans="2:8" x14ac:dyDescent="0.35">
      <c r="B20" s="20"/>
      <c r="C20" s="20" t="s">
        <v>315</v>
      </c>
      <c r="D20" s="43"/>
      <c r="E20" s="44"/>
      <c r="F20" s="43"/>
      <c r="G20" s="44"/>
      <c r="H20" s="43"/>
    </row>
    <row r="21" spans="2:8" x14ac:dyDescent="0.35">
      <c r="B21" s="20"/>
      <c r="C21" s="33" t="s">
        <v>316</v>
      </c>
      <c r="D21" s="47"/>
      <c r="E21" s="48"/>
      <c r="F21" s="47"/>
      <c r="G21" s="48"/>
      <c r="H21" s="47"/>
    </row>
    <row r="22" spans="2:8" ht="16.5" x14ac:dyDescent="0.35">
      <c r="B22" s="200" t="s">
        <v>798</v>
      </c>
      <c r="C22" s="201" t="s">
        <v>799</v>
      </c>
      <c r="D22" s="43"/>
      <c r="E22" s="44"/>
      <c r="F22" s="144"/>
      <c r="G22" s="44"/>
      <c r="H22" s="43"/>
    </row>
    <row r="23" spans="2:8" x14ac:dyDescent="0.35">
      <c r="B23" s="20"/>
      <c r="C23" s="33" t="s">
        <v>321</v>
      </c>
      <c r="D23" s="47">
        <v>1350</v>
      </c>
      <c r="E23" s="48">
        <v>100</v>
      </c>
      <c r="F23" s="145">
        <v>100</v>
      </c>
      <c r="G23" s="48">
        <v>35000</v>
      </c>
      <c r="H23" s="47">
        <v>35000</v>
      </c>
    </row>
    <row r="24" spans="2:8" ht="16.5" x14ac:dyDescent="0.35">
      <c r="B24" s="200" t="s">
        <v>323</v>
      </c>
      <c r="C24" s="201" t="s">
        <v>800</v>
      </c>
      <c r="D24" s="43"/>
      <c r="E24" s="44"/>
      <c r="F24" s="144"/>
      <c r="G24" s="44"/>
      <c r="H24" s="43"/>
    </row>
    <row r="25" spans="2:8" x14ac:dyDescent="0.35">
      <c r="B25" s="20"/>
      <c r="C25" s="33" t="s">
        <v>325</v>
      </c>
      <c r="D25" s="339">
        <v>0</v>
      </c>
      <c r="E25" s="48">
        <v>100</v>
      </c>
      <c r="F25" s="213" t="s">
        <v>1068</v>
      </c>
      <c r="G25" s="289" t="s">
        <v>656</v>
      </c>
      <c r="H25" s="435" t="s">
        <v>656</v>
      </c>
    </row>
    <row r="26" spans="2:8" ht="43.5" x14ac:dyDescent="0.35">
      <c r="B26" s="200" t="s">
        <v>324</v>
      </c>
      <c r="C26" s="327" t="s">
        <v>955</v>
      </c>
      <c r="D26" s="51"/>
      <c r="E26" s="436">
        <v>0</v>
      </c>
      <c r="F26" s="437">
        <v>0</v>
      </c>
      <c r="G26" s="436">
        <v>0</v>
      </c>
      <c r="H26" s="437">
        <v>0</v>
      </c>
    </row>
    <row r="27" spans="2:8" ht="15" thickBot="1" x14ac:dyDescent="0.4">
      <c r="B27" s="136"/>
      <c r="C27" s="77" t="s">
        <v>34</v>
      </c>
      <c r="D27" s="87"/>
      <c r="E27" s="104"/>
      <c r="F27" s="87"/>
      <c r="G27" s="104">
        <v>689596</v>
      </c>
      <c r="H27" s="87">
        <v>684484</v>
      </c>
    </row>
  </sheetData>
  <mergeCells count="2">
    <mergeCell ref="E6:F6"/>
    <mergeCell ref="G6:H6"/>
  </mergeCells>
  <pageMargins left="0.7" right="0.7" top="0.75" bottom="0.75" header="0.3" footer="0.3"/>
  <pageSetup orientation="portrait" r:id="rId1"/>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BD4079-BCFC-4ACF-B737-A3F50B872E7E}">
  <sheetPr codeName="Sheet65">
    <tabColor theme="9"/>
  </sheetPr>
  <dimension ref="B1:F25"/>
  <sheetViews>
    <sheetView showGridLines="0" zoomScale="70" zoomScaleNormal="70" workbookViewId="0">
      <selection activeCell="R22" sqref="R22"/>
    </sheetView>
  </sheetViews>
  <sheetFormatPr defaultRowHeight="14.5" x14ac:dyDescent="0.35"/>
  <cols>
    <col min="2" max="2" width="8.26953125" customWidth="1"/>
    <col min="3" max="3" width="105.1796875" customWidth="1"/>
    <col min="4" max="4" width="20.7265625" customWidth="1"/>
    <col min="5" max="5" width="16.81640625" customWidth="1"/>
    <col min="6" max="6" width="17.7265625" customWidth="1"/>
  </cols>
  <sheetData>
    <row r="1" spans="2:6" ht="192.75" customHeight="1" x14ac:dyDescent="0.35"/>
    <row r="7" spans="2:6" ht="15" thickBot="1" x14ac:dyDescent="0.4">
      <c r="B7" s="19"/>
      <c r="C7" s="19"/>
      <c r="D7" s="19"/>
      <c r="E7" s="540" t="s">
        <v>90</v>
      </c>
      <c r="F7" s="557"/>
    </row>
    <row r="8" spans="2:6" x14ac:dyDescent="0.35">
      <c r="B8" s="19"/>
      <c r="C8" s="19"/>
      <c r="D8" s="19"/>
      <c r="E8" s="40">
        <v>2024</v>
      </c>
      <c r="F8" s="24">
        <v>2023</v>
      </c>
    </row>
    <row r="9" spans="2:6" ht="15" thickBot="1" x14ac:dyDescent="0.4">
      <c r="B9" s="19"/>
      <c r="C9" s="82"/>
      <c r="D9" s="82"/>
      <c r="E9" s="81" t="s">
        <v>1</v>
      </c>
      <c r="F9" s="75" t="s">
        <v>1</v>
      </c>
    </row>
    <row r="10" spans="2:6" ht="17.5" x14ac:dyDescent="0.35">
      <c r="B10" s="214">
        <v>13.3</v>
      </c>
      <c r="C10" s="105" t="s">
        <v>956</v>
      </c>
      <c r="D10" s="101"/>
      <c r="E10" s="44"/>
      <c r="F10" s="43"/>
    </row>
    <row r="11" spans="2:6" x14ac:dyDescent="0.35">
      <c r="B11" s="19"/>
      <c r="C11" s="20" t="s">
        <v>332</v>
      </c>
      <c r="D11" s="19"/>
      <c r="E11" s="438">
        <v>0</v>
      </c>
      <c r="F11" s="369">
        <v>31576</v>
      </c>
    </row>
    <row r="12" spans="2:6" x14ac:dyDescent="0.35">
      <c r="B12" s="19"/>
      <c r="C12" s="20" t="s">
        <v>333</v>
      </c>
      <c r="D12" s="19"/>
      <c r="E12" s="438">
        <v>0</v>
      </c>
      <c r="F12" s="369">
        <v>-30961</v>
      </c>
    </row>
    <row r="13" spans="2:6" x14ac:dyDescent="0.35">
      <c r="B13" s="19"/>
      <c r="C13" s="20" t="s">
        <v>327</v>
      </c>
      <c r="D13" s="19"/>
      <c r="E13" s="438">
        <v>0</v>
      </c>
      <c r="F13" s="369">
        <v>629</v>
      </c>
    </row>
    <row r="14" spans="2:6" x14ac:dyDescent="0.35">
      <c r="B14" s="19"/>
      <c r="C14" s="20" t="s">
        <v>328</v>
      </c>
      <c r="D14" s="19"/>
      <c r="E14" s="438">
        <v>132718</v>
      </c>
      <c r="F14" s="369">
        <v>200730</v>
      </c>
    </row>
    <row r="15" spans="2:6" x14ac:dyDescent="0.35">
      <c r="B15" s="19"/>
      <c r="C15" s="20" t="s">
        <v>329</v>
      </c>
      <c r="D15" s="19"/>
      <c r="E15" s="438">
        <v>0</v>
      </c>
      <c r="F15" s="369">
        <v>212</v>
      </c>
    </row>
    <row r="16" spans="2:6" x14ac:dyDescent="0.35">
      <c r="B16" s="19"/>
      <c r="C16" s="20" t="s">
        <v>220</v>
      </c>
      <c r="D16" s="19"/>
      <c r="E16" s="438">
        <v>7334</v>
      </c>
      <c r="F16" s="369">
        <v>7412</v>
      </c>
    </row>
    <row r="17" spans="2:6" x14ac:dyDescent="0.35">
      <c r="B17" s="19"/>
      <c r="C17" s="20" t="s">
        <v>212</v>
      </c>
      <c r="D17" s="19"/>
      <c r="E17" s="438">
        <v>5334</v>
      </c>
      <c r="F17" s="369">
        <v>4097</v>
      </c>
    </row>
    <row r="18" spans="2:6" x14ac:dyDescent="0.35">
      <c r="B18" s="19"/>
      <c r="C18" s="20" t="s">
        <v>214</v>
      </c>
      <c r="D18" s="19"/>
      <c r="E18" s="438">
        <v>2160</v>
      </c>
      <c r="F18" s="369">
        <v>1647</v>
      </c>
    </row>
    <row r="19" spans="2:6" x14ac:dyDescent="0.35">
      <c r="B19" s="19"/>
      <c r="C19" s="20" t="s">
        <v>330</v>
      </c>
      <c r="D19" s="19"/>
      <c r="E19" s="438">
        <v>11456</v>
      </c>
      <c r="F19" s="369">
        <v>10889</v>
      </c>
    </row>
    <row r="20" spans="2:6" x14ac:dyDescent="0.35">
      <c r="B20" s="19"/>
      <c r="C20" s="20" t="s">
        <v>331</v>
      </c>
      <c r="D20" s="19"/>
      <c r="E20" s="438">
        <v>13042</v>
      </c>
      <c r="F20" s="369">
        <v>22589</v>
      </c>
    </row>
    <row r="21" spans="2:6" x14ac:dyDescent="0.35">
      <c r="B21" s="19"/>
      <c r="C21" s="20" t="s">
        <v>801</v>
      </c>
      <c r="D21" s="19"/>
      <c r="E21" s="438">
        <v>1602</v>
      </c>
      <c r="F21" s="369">
        <v>0</v>
      </c>
    </row>
    <row r="22" spans="2:6" x14ac:dyDescent="0.35">
      <c r="B22" s="19"/>
      <c r="C22" s="20" t="s">
        <v>223</v>
      </c>
      <c r="D22" s="19"/>
      <c r="E22" s="438">
        <v>319</v>
      </c>
      <c r="F22" s="369">
        <v>5245</v>
      </c>
    </row>
    <row r="23" spans="2:6" x14ac:dyDescent="0.35">
      <c r="B23" s="19"/>
      <c r="C23" s="33" t="s">
        <v>802</v>
      </c>
      <c r="D23" s="140"/>
      <c r="E23" s="439">
        <v>904</v>
      </c>
      <c r="F23" s="368">
        <v>0</v>
      </c>
    </row>
    <row r="24" spans="2:6" ht="15" thickBot="1" x14ac:dyDescent="0.4">
      <c r="B24" s="19"/>
      <c r="C24" s="80" t="s">
        <v>326</v>
      </c>
      <c r="D24" s="82"/>
      <c r="E24" s="440">
        <f>SUM(E11:E23)</f>
        <v>174869</v>
      </c>
      <c r="F24" s="371">
        <f>SUM(F11:F23)</f>
        <v>254065</v>
      </c>
    </row>
    <row r="25" spans="2:6" x14ac:dyDescent="0.35">
      <c r="B25" s="19"/>
      <c r="C25" s="19"/>
      <c r="D25" s="19"/>
      <c r="E25" s="19"/>
      <c r="F25" s="19"/>
    </row>
  </sheetData>
  <mergeCells count="1">
    <mergeCell ref="E7:F7"/>
  </mergeCell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98F117-CC53-4BC2-8E2A-D76B3B91F7CF}">
  <sheetPr codeName="Sheet66">
    <tabColor theme="9"/>
  </sheetPr>
  <dimension ref="A16:A22"/>
  <sheetViews>
    <sheetView showGridLines="0" zoomScale="70" zoomScaleNormal="70" workbookViewId="0">
      <selection activeCell="AE21" sqref="AE21"/>
    </sheetView>
  </sheetViews>
  <sheetFormatPr defaultRowHeight="14.5" x14ac:dyDescent="0.35"/>
  <cols>
    <col min="3" max="3" width="8.54296875" customWidth="1"/>
    <col min="4" max="4" width="10.453125" customWidth="1"/>
    <col min="5" max="6" width="8.453125" customWidth="1"/>
    <col min="7" max="8" width="8.54296875" customWidth="1"/>
    <col min="12" max="12" width="8.453125" customWidth="1"/>
  </cols>
  <sheetData>
    <row r="16" ht="28.5" customHeight="1" x14ac:dyDescent="0.35"/>
    <row r="22" ht="15" customHeight="1" x14ac:dyDescent="0.35"/>
  </sheetData>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689AC3-F5AA-47CE-984F-C4DE4D0C270A}">
  <sheetPr codeName="Sheet67">
    <tabColor theme="9"/>
  </sheetPr>
  <dimension ref="B6:G30"/>
  <sheetViews>
    <sheetView showGridLines="0" zoomScale="70" zoomScaleNormal="70" workbookViewId="0">
      <selection activeCell="L35" sqref="L35"/>
    </sheetView>
  </sheetViews>
  <sheetFormatPr defaultRowHeight="14.5" x14ac:dyDescent="0.35"/>
  <cols>
    <col min="3" max="3" width="107.7265625" customWidth="1"/>
    <col min="4" max="7" width="15.7265625" customWidth="1"/>
  </cols>
  <sheetData>
    <row r="6" spans="2:7" ht="15" thickBot="1" x14ac:dyDescent="0.4">
      <c r="B6" s="190"/>
      <c r="C6" s="19"/>
      <c r="D6" s="540" t="s">
        <v>63</v>
      </c>
      <c r="E6" s="540"/>
      <c r="F6" s="540" t="s">
        <v>90</v>
      </c>
      <c r="G6" s="540"/>
    </row>
    <row r="7" spans="2:7" x14ac:dyDescent="0.35">
      <c r="B7" s="190"/>
      <c r="C7" s="19"/>
      <c r="D7" s="40">
        <v>2024</v>
      </c>
      <c r="E7" s="24">
        <v>2023</v>
      </c>
      <c r="F7" s="40">
        <v>2024</v>
      </c>
      <c r="G7" s="24">
        <v>2023</v>
      </c>
    </row>
    <row r="8" spans="2:7" ht="15" thickBot="1" x14ac:dyDescent="0.4">
      <c r="B8" s="190"/>
      <c r="C8" s="82"/>
      <c r="D8" s="81" t="s">
        <v>1</v>
      </c>
      <c r="E8" s="75" t="s">
        <v>1</v>
      </c>
      <c r="F8" s="81" t="s">
        <v>1</v>
      </c>
      <c r="G8" s="75" t="s">
        <v>1</v>
      </c>
    </row>
    <row r="9" spans="2:7" ht="21" x14ac:dyDescent="0.5">
      <c r="B9" s="212" t="s">
        <v>334</v>
      </c>
      <c r="C9" s="103" t="s">
        <v>335</v>
      </c>
      <c r="D9" s="44"/>
      <c r="E9" s="43"/>
      <c r="F9" s="44"/>
      <c r="G9" s="43"/>
    </row>
    <row r="10" spans="2:7" ht="15.5" x14ac:dyDescent="0.35">
      <c r="B10" s="199">
        <v>14.1</v>
      </c>
      <c r="C10" s="126" t="s">
        <v>336</v>
      </c>
      <c r="D10" s="44"/>
      <c r="E10" s="43"/>
      <c r="F10" s="44"/>
      <c r="G10" s="43"/>
    </row>
    <row r="11" spans="2:7" x14ac:dyDescent="0.35">
      <c r="B11" s="200" t="s">
        <v>337</v>
      </c>
      <c r="C11" s="201" t="s">
        <v>211</v>
      </c>
      <c r="D11" s="44"/>
      <c r="E11" s="43"/>
      <c r="F11" s="44"/>
      <c r="G11" s="43"/>
    </row>
    <row r="12" spans="2:7" ht="16.5" x14ac:dyDescent="0.35">
      <c r="B12" s="190"/>
      <c r="C12" s="20" t="s">
        <v>803</v>
      </c>
      <c r="D12" s="360">
        <v>19569</v>
      </c>
      <c r="E12" s="397">
        <v>18416</v>
      </c>
      <c r="F12" s="360">
        <v>0</v>
      </c>
      <c r="G12" s="397">
        <v>0</v>
      </c>
    </row>
    <row r="13" spans="2:7" x14ac:dyDescent="0.35">
      <c r="B13" s="190"/>
      <c r="C13" s="20" t="s">
        <v>339</v>
      </c>
      <c r="D13" s="360">
        <v>129822</v>
      </c>
      <c r="E13" s="397">
        <v>101158</v>
      </c>
      <c r="F13" s="360">
        <v>0</v>
      </c>
      <c r="G13" s="397">
        <v>0</v>
      </c>
    </row>
    <row r="14" spans="2:7" x14ac:dyDescent="0.35">
      <c r="B14" s="190"/>
      <c r="C14" s="33" t="s">
        <v>338</v>
      </c>
      <c r="D14" s="406">
        <v>167590</v>
      </c>
      <c r="E14" s="407">
        <v>160799</v>
      </c>
      <c r="F14" s="406">
        <v>0</v>
      </c>
      <c r="G14" s="407">
        <v>0</v>
      </c>
    </row>
    <row r="15" spans="2:7" x14ac:dyDescent="0.35">
      <c r="B15" s="190"/>
      <c r="C15" s="19"/>
      <c r="D15" s="360">
        <f>SUM(D12:D14)</f>
        <v>316981</v>
      </c>
      <c r="E15" s="397">
        <v>280372</v>
      </c>
      <c r="F15" s="360">
        <v>0</v>
      </c>
      <c r="G15" s="397">
        <v>0</v>
      </c>
    </row>
    <row r="16" spans="2:7" x14ac:dyDescent="0.35">
      <c r="B16" s="200" t="s">
        <v>340</v>
      </c>
      <c r="C16" s="201" t="s">
        <v>341</v>
      </c>
      <c r="D16" s="360"/>
      <c r="E16" s="397"/>
      <c r="F16" s="360"/>
      <c r="G16" s="397"/>
    </row>
    <row r="17" spans="2:7" ht="16.5" x14ac:dyDescent="0.35">
      <c r="B17" s="190"/>
      <c r="C17" s="20" t="s">
        <v>803</v>
      </c>
      <c r="D17" s="360">
        <v>14366</v>
      </c>
      <c r="E17" s="397">
        <v>13556</v>
      </c>
      <c r="F17" s="360">
        <v>0</v>
      </c>
      <c r="G17" s="397">
        <v>0</v>
      </c>
    </row>
    <row r="18" spans="2:7" x14ac:dyDescent="0.35">
      <c r="B18" s="190"/>
      <c r="C18" s="20" t="s">
        <v>339</v>
      </c>
      <c r="D18" s="360">
        <v>91001</v>
      </c>
      <c r="E18" s="397">
        <v>70873</v>
      </c>
      <c r="F18" s="360">
        <v>0</v>
      </c>
      <c r="G18" s="441">
        <v>0</v>
      </c>
    </row>
    <row r="19" spans="2:7" x14ac:dyDescent="0.35">
      <c r="B19" s="19"/>
      <c r="C19" s="20" t="s">
        <v>343</v>
      </c>
      <c r="D19" s="360">
        <v>122862</v>
      </c>
      <c r="E19" s="397">
        <v>120464</v>
      </c>
      <c r="F19" s="360">
        <v>0</v>
      </c>
      <c r="G19" s="397">
        <v>0</v>
      </c>
    </row>
    <row r="20" spans="2:7" x14ac:dyDescent="0.35">
      <c r="B20" s="19"/>
      <c r="C20" s="33" t="s">
        <v>342</v>
      </c>
      <c r="D20" s="406">
        <v>10551</v>
      </c>
      <c r="E20" s="407">
        <v>8658</v>
      </c>
      <c r="F20" s="406">
        <v>0</v>
      </c>
      <c r="G20" s="397">
        <v>0</v>
      </c>
    </row>
    <row r="21" spans="2:7" x14ac:dyDescent="0.35">
      <c r="B21" s="19"/>
      <c r="C21" s="140"/>
      <c r="D21" s="406">
        <f>SUM(D17:D20)</f>
        <v>238780</v>
      </c>
      <c r="E21" s="407">
        <v>213552</v>
      </c>
      <c r="F21" s="406">
        <v>0</v>
      </c>
      <c r="G21" s="442">
        <v>0</v>
      </c>
    </row>
    <row r="22" spans="2:7" ht="15" thickBot="1" x14ac:dyDescent="0.4">
      <c r="B22" s="19"/>
      <c r="C22" s="82"/>
      <c r="D22" s="408">
        <f>++D15+D21</f>
        <v>555761</v>
      </c>
      <c r="E22" s="409">
        <f>++E15+E21</f>
        <v>493924</v>
      </c>
      <c r="F22" s="408">
        <v>0</v>
      </c>
      <c r="G22" s="409">
        <v>0</v>
      </c>
    </row>
    <row r="23" spans="2:7" ht="15.5" x14ac:dyDescent="0.35">
      <c r="B23" s="199">
        <v>14.2</v>
      </c>
      <c r="C23" s="126" t="s">
        <v>335</v>
      </c>
      <c r="D23" s="360"/>
      <c r="E23" s="397"/>
      <c r="F23" s="360"/>
      <c r="G23" s="397"/>
    </row>
    <row r="24" spans="2:7" x14ac:dyDescent="0.35">
      <c r="B24" s="19"/>
      <c r="C24" s="20" t="s">
        <v>345</v>
      </c>
      <c r="D24" s="360">
        <v>1</v>
      </c>
      <c r="E24" s="397">
        <v>1</v>
      </c>
      <c r="F24" s="360">
        <v>1</v>
      </c>
      <c r="G24" s="397">
        <v>1</v>
      </c>
    </row>
    <row r="25" spans="2:7" x14ac:dyDescent="0.35">
      <c r="B25" s="19"/>
      <c r="C25" s="20" t="s">
        <v>346</v>
      </c>
      <c r="D25" s="360">
        <v>601021</v>
      </c>
      <c r="E25" s="397">
        <v>256020</v>
      </c>
      <c r="F25" s="360">
        <v>601021</v>
      </c>
      <c r="G25" s="397">
        <v>256020</v>
      </c>
    </row>
    <row r="26" spans="2:7" x14ac:dyDescent="0.35">
      <c r="B26" s="19"/>
      <c r="C26" s="20" t="s">
        <v>347</v>
      </c>
      <c r="D26" s="360">
        <v>92</v>
      </c>
      <c r="E26" s="397">
        <v>663</v>
      </c>
      <c r="F26" s="360">
        <v>0</v>
      </c>
      <c r="G26" s="397">
        <v>0</v>
      </c>
    </row>
    <row r="27" spans="2:7" x14ac:dyDescent="0.35">
      <c r="B27" s="19"/>
      <c r="C27" s="20" t="s">
        <v>344</v>
      </c>
      <c r="D27" s="360">
        <v>75528</v>
      </c>
      <c r="E27" s="397">
        <v>113354</v>
      </c>
      <c r="F27" s="360">
        <v>75527</v>
      </c>
      <c r="G27" s="397">
        <v>113354</v>
      </c>
    </row>
    <row r="28" spans="2:7" ht="16.5" x14ac:dyDescent="0.35">
      <c r="B28" s="19"/>
      <c r="C28" s="33" t="s">
        <v>804</v>
      </c>
      <c r="D28" s="406">
        <v>15000</v>
      </c>
      <c r="E28" s="407">
        <v>0</v>
      </c>
      <c r="F28" s="406">
        <v>15000</v>
      </c>
      <c r="G28" s="407">
        <v>0</v>
      </c>
    </row>
    <row r="29" spans="2:7" ht="15" thickBot="1" x14ac:dyDescent="0.4">
      <c r="B29" s="19"/>
      <c r="C29" s="82"/>
      <c r="D29" s="408">
        <f>SUM(D22:D28)</f>
        <v>1247403</v>
      </c>
      <c r="E29" s="409">
        <f>SUM(E22:E28)</f>
        <v>863962</v>
      </c>
      <c r="F29" s="408">
        <f>SUM(F22:F28)</f>
        <v>691549</v>
      </c>
      <c r="G29" s="409">
        <v>369374</v>
      </c>
    </row>
    <row r="30" spans="2:7" x14ac:dyDescent="0.35">
      <c r="B30" s="19"/>
      <c r="C30" s="19"/>
      <c r="D30" s="19"/>
      <c r="E30" s="19"/>
      <c r="F30" s="19"/>
      <c r="G30" s="19"/>
    </row>
  </sheetData>
  <mergeCells count="2">
    <mergeCell ref="D6:E6"/>
    <mergeCell ref="F6:G6"/>
  </mergeCell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8859F3-8C74-4EF0-A241-BD438A21AB1A}">
  <sheetPr codeName="Sheet68">
    <tabColor theme="9"/>
  </sheetPr>
  <dimension ref="B5:H31"/>
  <sheetViews>
    <sheetView showGridLines="0" zoomScale="70" zoomScaleNormal="70" workbookViewId="0">
      <selection activeCell="L28" sqref="L28"/>
    </sheetView>
  </sheetViews>
  <sheetFormatPr defaultRowHeight="14.5" x14ac:dyDescent="0.35"/>
  <cols>
    <col min="3" max="3" width="105.1796875" customWidth="1"/>
    <col min="4" max="4" width="15.26953125" customWidth="1"/>
    <col min="5" max="5" width="13.7265625" customWidth="1"/>
    <col min="6" max="6" width="14.26953125" customWidth="1"/>
    <col min="7" max="7" width="13.7265625" customWidth="1"/>
  </cols>
  <sheetData>
    <row r="5" spans="2:8" x14ac:dyDescent="0.35">
      <c r="B5" s="19"/>
      <c r="C5" s="19"/>
      <c r="D5" s="19"/>
      <c r="E5" s="19"/>
      <c r="F5" s="19"/>
      <c r="G5" s="19"/>
      <c r="H5" s="19"/>
    </row>
    <row r="6" spans="2:8" ht="15" thickBot="1" x14ac:dyDescent="0.4">
      <c r="B6" s="190"/>
      <c r="C6" s="19"/>
      <c r="D6" s="540" t="s">
        <v>63</v>
      </c>
      <c r="E6" s="540"/>
      <c r="F6" s="540" t="s">
        <v>90</v>
      </c>
      <c r="G6" s="540"/>
      <c r="H6" s="19"/>
    </row>
    <row r="7" spans="2:8" x14ac:dyDescent="0.35">
      <c r="B7" s="190"/>
      <c r="C7" s="19"/>
      <c r="D7" s="40">
        <v>2024</v>
      </c>
      <c r="E7" s="24">
        <v>2023</v>
      </c>
      <c r="F7" s="40">
        <v>2024</v>
      </c>
      <c r="G7" s="24">
        <v>2023</v>
      </c>
      <c r="H7" s="19"/>
    </row>
    <row r="8" spans="2:8" ht="15" thickBot="1" x14ac:dyDescent="0.4">
      <c r="B8" s="190"/>
      <c r="C8" s="82"/>
      <c r="D8" s="81" t="s">
        <v>1</v>
      </c>
      <c r="E8" s="75" t="s">
        <v>1</v>
      </c>
      <c r="F8" s="81" t="s">
        <v>1</v>
      </c>
      <c r="G8" s="75" t="s">
        <v>1</v>
      </c>
      <c r="H8" s="19"/>
    </row>
    <row r="9" spans="2:8" ht="21" x14ac:dyDescent="0.5">
      <c r="B9" s="137" t="s">
        <v>348</v>
      </c>
      <c r="C9" s="125" t="s">
        <v>657</v>
      </c>
      <c r="D9" s="44"/>
      <c r="E9" s="43"/>
      <c r="F9" s="44"/>
      <c r="G9" s="43"/>
      <c r="H9" s="19"/>
    </row>
    <row r="10" spans="2:8" ht="15.5" x14ac:dyDescent="0.35">
      <c r="B10" s="199">
        <v>15.1</v>
      </c>
      <c r="C10" s="126" t="s">
        <v>657</v>
      </c>
      <c r="D10" s="44"/>
      <c r="E10" s="43"/>
      <c r="F10" s="44"/>
      <c r="G10" s="43"/>
      <c r="H10" s="19"/>
    </row>
    <row r="11" spans="2:8" x14ac:dyDescent="0.35">
      <c r="B11" s="195"/>
      <c r="C11" s="20" t="s">
        <v>350</v>
      </c>
      <c r="D11" s="44">
        <v>339561</v>
      </c>
      <c r="E11" s="43">
        <v>388020</v>
      </c>
      <c r="F11" s="44">
        <v>7450</v>
      </c>
      <c r="G11" s="43">
        <v>7887</v>
      </c>
      <c r="H11" s="19"/>
    </row>
    <row r="12" spans="2:8" ht="16.5" x14ac:dyDescent="0.35">
      <c r="B12" s="190"/>
      <c r="C12" s="20" t="s">
        <v>805</v>
      </c>
      <c r="D12" s="44">
        <v>61210</v>
      </c>
      <c r="E12" s="43">
        <v>31569</v>
      </c>
      <c r="F12" s="44">
        <v>42338</v>
      </c>
      <c r="G12" s="43">
        <v>24451</v>
      </c>
      <c r="H12" s="19"/>
    </row>
    <row r="13" spans="2:8" x14ac:dyDescent="0.35">
      <c r="B13" s="190"/>
      <c r="C13" s="20" t="s">
        <v>351</v>
      </c>
      <c r="D13" s="44">
        <v>111379</v>
      </c>
      <c r="E13" s="43">
        <v>93532</v>
      </c>
      <c r="F13" s="44">
        <v>106415</v>
      </c>
      <c r="G13" s="43">
        <v>89465</v>
      </c>
      <c r="H13" s="19"/>
    </row>
    <row r="14" spans="2:8" x14ac:dyDescent="0.35">
      <c r="B14" s="190"/>
      <c r="C14" s="33" t="s">
        <v>349</v>
      </c>
      <c r="D14" s="48">
        <v>273562</v>
      </c>
      <c r="E14" s="47">
        <v>317499</v>
      </c>
      <c r="F14" s="48">
        <v>245044</v>
      </c>
      <c r="G14" s="47">
        <v>271256</v>
      </c>
      <c r="H14" s="19"/>
    </row>
    <row r="15" spans="2:8" ht="15" thickBot="1" x14ac:dyDescent="0.4">
      <c r="B15" s="190"/>
      <c r="C15" s="80"/>
      <c r="D15" s="104">
        <f>SUM(D11:D14)</f>
        <v>785712</v>
      </c>
      <c r="E15" s="87">
        <v>830619</v>
      </c>
      <c r="F15" s="104">
        <v>401246</v>
      </c>
      <c r="G15" s="87">
        <f>SUM(G11:G14)</f>
        <v>393059</v>
      </c>
      <c r="H15" s="19"/>
    </row>
    <row r="16" spans="2:8" ht="16.5" x14ac:dyDescent="0.35">
      <c r="B16" s="195"/>
      <c r="C16" s="328" t="s">
        <v>957</v>
      </c>
      <c r="D16" s="19"/>
      <c r="E16" s="19"/>
      <c r="F16" s="19"/>
      <c r="G16" s="19"/>
      <c r="H16" s="19"/>
    </row>
    <row r="17" spans="2:8" ht="15.5" x14ac:dyDescent="0.35">
      <c r="B17" s="199">
        <v>15.2</v>
      </c>
      <c r="C17" s="126" t="s">
        <v>352</v>
      </c>
      <c r="D17" s="19"/>
      <c r="E17" s="19"/>
      <c r="F17" s="19"/>
      <c r="G17" s="19"/>
      <c r="H17" s="19"/>
    </row>
    <row r="18" spans="2:8" x14ac:dyDescent="0.35">
      <c r="B18" s="19"/>
      <c r="C18" s="20" t="s">
        <v>353</v>
      </c>
      <c r="D18" s="19"/>
      <c r="E18" s="19"/>
      <c r="F18" s="19"/>
      <c r="G18" s="19"/>
      <c r="H18" s="19"/>
    </row>
    <row r="19" spans="2:8" ht="15" thickBot="1" x14ac:dyDescent="0.4">
      <c r="B19" s="19"/>
      <c r="C19" s="558"/>
      <c r="D19" s="540" t="s">
        <v>63</v>
      </c>
      <c r="E19" s="540"/>
      <c r="F19" s="540" t="s">
        <v>90</v>
      </c>
      <c r="G19" s="540"/>
      <c r="H19" s="19"/>
    </row>
    <row r="20" spans="2:8" ht="43.5" x14ac:dyDescent="0.35">
      <c r="B20" s="19"/>
      <c r="C20" s="558"/>
      <c r="D20" s="40" t="s">
        <v>807</v>
      </c>
      <c r="E20" s="217" t="s">
        <v>354</v>
      </c>
      <c r="F20" s="40" t="s">
        <v>807</v>
      </c>
      <c r="G20" s="217" t="s">
        <v>354</v>
      </c>
      <c r="H20" s="19"/>
    </row>
    <row r="21" spans="2:8" ht="15" thickBot="1" x14ac:dyDescent="0.4">
      <c r="B21" s="19"/>
      <c r="C21" s="537"/>
      <c r="D21" s="81" t="s">
        <v>1</v>
      </c>
      <c r="E21" s="81" t="s">
        <v>1</v>
      </c>
      <c r="F21" s="81" t="s">
        <v>1</v>
      </c>
      <c r="G21" s="81" t="s">
        <v>1</v>
      </c>
      <c r="H21" s="19"/>
    </row>
    <row r="22" spans="2:8" x14ac:dyDescent="0.35">
      <c r="B22" s="19"/>
      <c r="C22" s="41" t="s">
        <v>806</v>
      </c>
      <c r="D22" s="44"/>
      <c r="E22" s="44"/>
      <c r="F22" s="44"/>
      <c r="G22" s="44"/>
      <c r="H22" s="19"/>
    </row>
    <row r="23" spans="2:8" x14ac:dyDescent="0.35">
      <c r="B23" s="19"/>
      <c r="C23" s="20" t="s">
        <v>356</v>
      </c>
      <c r="D23" s="44">
        <v>203970</v>
      </c>
      <c r="E23" s="44">
        <v>488</v>
      </c>
      <c r="F23" s="44">
        <v>180227</v>
      </c>
      <c r="G23" s="44">
        <v>464</v>
      </c>
      <c r="H23" s="19"/>
    </row>
    <row r="24" spans="2:8" x14ac:dyDescent="0.35">
      <c r="B24" s="19"/>
      <c r="C24" s="20" t="s">
        <v>357</v>
      </c>
      <c r="D24" s="44">
        <v>60571</v>
      </c>
      <c r="E24" s="44">
        <v>296</v>
      </c>
      <c r="F24" s="44">
        <v>57436</v>
      </c>
      <c r="G24" s="44">
        <v>281</v>
      </c>
      <c r="H24" s="19"/>
    </row>
    <row r="25" spans="2:8" x14ac:dyDescent="0.35">
      <c r="B25" s="19"/>
      <c r="C25" s="33" t="s">
        <v>358</v>
      </c>
      <c r="D25" s="48">
        <v>28065</v>
      </c>
      <c r="E25" s="48">
        <v>20715</v>
      </c>
      <c r="F25" s="48">
        <v>25539</v>
      </c>
      <c r="G25" s="48">
        <v>19872</v>
      </c>
      <c r="H25" s="19"/>
    </row>
    <row r="26" spans="2:8" ht="15" thickBot="1" x14ac:dyDescent="0.4">
      <c r="B26" s="19"/>
      <c r="C26" s="80" t="s">
        <v>82</v>
      </c>
      <c r="D26" s="104">
        <v>295061</v>
      </c>
      <c r="E26" s="104">
        <v>21498</v>
      </c>
      <c r="F26" s="104">
        <v>265661</v>
      </c>
      <c r="G26" s="104">
        <f t="shared" ref="G26" si="0">SUM(G23:G25)</f>
        <v>20617</v>
      </c>
      <c r="H26" s="19"/>
    </row>
    <row r="27" spans="2:8" x14ac:dyDescent="0.35">
      <c r="B27" s="19"/>
      <c r="C27" s="41" t="s">
        <v>355</v>
      </c>
      <c r="D27" s="43"/>
      <c r="E27" s="43"/>
      <c r="F27" s="43"/>
      <c r="G27" s="43"/>
      <c r="H27" s="19"/>
    </row>
    <row r="28" spans="2:8" x14ac:dyDescent="0.35">
      <c r="B28" s="19"/>
      <c r="C28" s="20" t="s">
        <v>359</v>
      </c>
      <c r="D28" s="43">
        <v>188275</v>
      </c>
      <c r="E28" s="43">
        <v>395</v>
      </c>
      <c r="F28" s="43">
        <v>163979</v>
      </c>
      <c r="G28" s="43">
        <v>344</v>
      </c>
      <c r="H28" s="19"/>
    </row>
    <row r="29" spans="2:8" x14ac:dyDescent="0.35">
      <c r="B29" s="19"/>
      <c r="C29" s="20" t="s">
        <v>360</v>
      </c>
      <c r="D29" s="43">
        <v>104390</v>
      </c>
      <c r="E29" s="43">
        <v>647</v>
      </c>
      <c r="F29" s="43">
        <v>89445</v>
      </c>
      <c r="G29" s="43">
        <v>555</v>
      </c>
      <c r="H29" s="19"/>
    </row>
    <row r="30" spans="2:8" x14ac:dyDescent="0.35">
      <c r="B30" s="19"/>
      <c r="C30" s="33" t="s">
        <v>361</v>
      </c>
      <c r="D30" s="47">
        <v>43634</v>
      </c>
      <c r="E30" s="47">
        <v>17758</v>
      </c>
      <c r="F30" s="47">
        <v>35207</v>
      </c>
      <c r="G30" s="47">
        <v>16476</v>
      </c>
      <c r="H30" s="19"/>
    </row>
    <row r="31" spans="2:8" ht="15" thickBot="1" x14ac:dyDescent="0.4">
      <c r="B31" s="19"/>
      <c r="C31" s="80" t="s">
        <v>82</v>
      </c>
      <c r="D31" s="87">
        <v>336300</v>
      </c>
      <c r="E31" s="87">
        <v>18801</v>
      </c>
      <c r="F31" s="87">
        <f>SUM(F28:F30)</f>
        <v>288631</v>
      </c>
      <c r="G31" s="87">
        <f>SUM(G28:G30)</f>
        <v>17375</v>
      </c>
      <c r="H31" s="19"/>
    </row>
  </sheetData>
  <mergeCells count="5">
    <mergeCell ref="D6:E6"/>
    <mergeCell ref="F6:G6"/>
    <mergeCell ref="D19:E19"/>
    <mergeCell ref="F19:G19"/>
    <mergeCell ref="C19:C21"/>
  </mergeCell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E67E71-3459-43A4-B00A-1A10C3FA5048}">
  <sheetPr codeName="Sheet69">
    <tabColor theme="9"/>
  </sheetPr>
  <dimension ref="B9:G31"/>
  <sheetViews>
    <sheetView showGridLines="0" zoomScale="70" zoomScaleNormal="70" workbookViewId="0">
      <selection activeCell="N30" sqref="N30"/>
    </sheetView>
  </sheetViews>
  <sheetFormatPr defaultRowHeight="14.5" x14ac:dyDescent="0.35"/>
  <cols>
    <col min="3" max="3" width="100.453125" customWidth="1"/>
    <col min="4" max="4" width="17.7265625" customWidth="1"/>
    <col min="5" max="5" width="16" customWidth="1"/>
    <col min="6" max="6" width="14.26953125" customWidth="1"/>
    <col min="7" max="7" width="13.7265625" customWidth="1"/>
  </cols>
  <sheetData>
    <row r="9" spans="2:7" x14ac:dyDescent="0.35">
      <c r="C9" s="19"/>
      <c r="D9" s="19"/>
      <c r="E9" s="19"/>
      <c r="F9" s="19"/>
      <c r="G9" s="19"/>
    </row>
    <row r="10" spans="2:7" ht="15" thickBot="1" x14ac:dyDescent="0.4">
      <c r="B10" s="7"/>
      <c r="C10" s="19"/>
      <c r="D10" s="540" t="s">
        <v>63</v>
      </c>
      <c r="E10" s="540"/>
      <c r="F10" s="540" t="s">
        <v>90</v>
      </c>
      <c r="G10" s="540"/>
    </row>
    <row r="11" spans="2:7" x14ac:dyDescent="0.35">
      <c r="B11" s="7"/>
      <c r="C11" s="19"/>
      <c r="D11" s="40">
        <v>2024</v>
      </c>
      <c r="E11" s="24">
        <v>2023</v>
      </c>
      <c r="F11" s="40">
        <v>2024</v>
      </c>
      <c r="G11" s="24">
        <v>2023</v>
      </c>
    </row>
    <row r="12" spans="2:7" ht="15" thickBot="1" x14ac:dyDescent="0.4">
      <c r="B12" s="7"/>
      <c r="C12" s="82"/>
      <c r="D12" s="81" t="s">
        <v>1</v>
      </c>
      <c r="E12" s="75" t="s">
        <v>1</v>
      </c>
      <c r="F12" s="81" t="s">
        <v>1</v>
      </c>
      <c r="G12" s="75" t="s">
        <v>1</v>
      </c>
    </row>
    <row r="13" spans="2:7" ht="16" x14ac:dyDescent="0.4">
      <c r="B13" s="4"/>
      <c r="C13" s="20" t="s">
        <v>362</v>
      </c>
      <c r="D13" s="438">
        <v>18801</v>
      </c>
      <c r="E13" s="369">
        <v>15415</v>
      </c>
      <c r="F13" s="438">
        <v>17375</v>
      </c>
      <c r="G13" s="369">
        <v>14721</v>
      </c>
    </row>
    <row r="14" spans="2:7" x14ac:dyDescent="0.35">
      <c r="B14" s="8"/>
      <c r="C14" s="20" t="s">
        <v>814</v>
      </c>
      <c r="D14" s="438">
        <v>5504</v>
      </c>
      <c r="E14" s="369">
        <v>4490</v>
      </c>
      <c r="F14" s="438">
        <v>5571</v>
      </c>
      <c r="G14" s="369">
        <v>3758</v>
      </c>
    </row>
    <row r="15" spans="2:7" x14ac:dyDescent="0.35">
      <c r="B15" s="9"/>
      <c r="C15" s="33" t="s">
        <v>363</v>
      </c>
      <c r="D15" s="439">
        <v>-2807</v>
      </c>
      <c r="E15" s="368">
        <v>-1104</v>
      </c>
      <c r="F15" s="439">
        <v>-2329</v>
      </c>
      <c r="G15" s="368">
        <v>-1104</v>
      </c>
    </row>
    <row r="16" spans="2:7" x14ac:dyDescent="0.35">
      <c r="B16" s="9"/>
      <c r="C16" s="20" t="s">
        <v>812</v>
      </c>
      <c r="D16" s="438">
        <f>SUM(D13:D15)</f>
        <v>21498</v>
      </c>
      <c r="E16" s="369">
        <f>SUM(E13:E15)</f>
        <v>18801</v>
      </c>
      <c r="F16" s="438">
        <f>SUM(F13:F15)</f>
        <v>20617</v>
      </c>
      <c r="G16" s="369">
        <f>SUM(G13:G15)</f>
        <v>17375</v>
      </c>
    </row>
    <row r="17" spans="2:7" ht="16.5" x14ac:dyDescent="0.35">
      <c r="B17" s="9"/>
      <c r="C17" s="33" t="s">
        <v>813</v>
      </c>
      <c r="D17" s="439">
        <v>7500</v>
      </c>
      <c r="E17" s="368">
        <v>0</v>
      </c>
      <c r="F17" s="439">
        <v>7500</v>
      </c>
      <c r="G17" s="368">
        <v>0</v>
      </c>
    </row>
    <row r="18" spans="2:7" ht="15" thickBot="1" x14ac:dyDescent="0.4">
      <c r="B18" s="7"/>
      <c r="C18" s="80" t="s">
        <v>815</v>
      </c>
      <c r="D18" s="440">
        <f>SUM(D16:D17)</f>
        <v>28998</v>
      </c>
      <c r="E18" s="371">
        <f>SUM(E16:E17)</f>
        <v>18801</v>
      </c>
      <c r="F18" s="440">
        <f>SUM(F16:F17)</f>
        <v>28117</v>
      </c>
      <c r="G18" s="371">
        <f>SUM(G16:G17)</f>
        <v>17375</v>
      </c>
    </row>
    <row r="19" spans="2:7" ht="41.5" customHeight="1" x14ac:dyDescent="0.35">
      <c r="C19" s="559" t="s">
        <v>958</v>
      </c>
      <c r="D19" s="559"/>
      <c r="E19" s="559"/>
      <c r="F19" s="559"/>
      <c r="G19" s="559"/>
    </row>
    <row r="20" spans="2:7" x14ac:dyDescent="0.35">
      <c r="C20" s="20" t="s">
        <v>364</v>
      </c>
      <c r="D20" s="19"/>
      <c r="E20" s="19"/>
      <c r="F20" s="19"/>
      <c r="G20" s="19"/>
    </row>
    <row r="21" spans="2:7" x14ac:dyDescent="0.35">
      <c r="C21" s="19"/>
      <c r="D21" s="19"/>
      <c r="E21" s="19"/>
      <c r="F21" s="19"/>
      <c r="G21" s="19"/>
    </row>
    <row r="22" spans="2:7" ht="16" thickBot="1" x14ac:dyDescent="0.4">
      <c r="C22" s="564" t="s">
        <v>365</v>
      </c>
      <c r="D22" s="564"/>
      <c r="E22" s="564"/>
      <c r="F22" s="561" t="s">
        <v>366</v>
      </c>
      <c r="G22" s="561"/>
    </row>
    <row r="23" spans="2:7" x14ac:dyDescent="0.35">
      <c r="C23" s="565" t="s">
        <v>808</v>
      </c>
      <c r="D23" s="536"/>
      <c r="E23" s="536"/>
      <c r="F23" s="562">
        <v>2.0999999999999999E-3</v>
      </c>
      <c r="G23" s="562"/>
    </row>
    <row r="24" spans="2:7" x14ac:dyDescent="0.35">
      <c r="C24" s="536" t="s">
        <v>809</v>
      </c>
      <c r="D24" s="536"/>
      <c r="E24" s="536"/>
      <c r="F24" s="562">
        <v>3.8E-3</v>
      </c>
      <c r="G24" s="562"/>
    </row>
    <row r="25" spans="2:7" x14ac:dyDescent="0.35">
      <c r="C25" s="536" t="s">
        <v>810</v>
      </c>
      <c r="D25" s="536"/>
      <c r="E25" s="536"/>
      <c r="F25" s="562">
        <v>8.6E-3</v>
      </c>
      <c r="G25" s="562"/>
    </row>
    <row r="26" spans="2:7" x14ac:dyDescent="0.35">
      <c r="C26" s="536" t="s">
        <v>811</v>
      </c>
      <c r="D26" s="536"/>
      <c r="E26" s="536"/>
      <c r="F26" s="562">
        <v>0.01</v>
      </c>
      <c r="G26" s="562"/>
    </row>
    <row r="27" spans="2:7" ht="15" thickBot="1" x14ac:dyDescent="0.4">
      <c r="C27" s="539" t="s">
        <v>368</v>
      </c>
      <c r="D27" s="539"/>
      <c r="E27" s="539"/>
      <c r="F27" s="563">
        <v>1.0200000000000001E-2</v>
      </c>
      <c r="G27" s="563"/>
    </row>
    <row r="28" spans="2:7" x14ac:dyDescent="0.35">
      <c r="C28" s="560"/>
      <c r="D28" s="560"/>
      <c r="E28" s="560"/>
      <c r="F28" s="560"/>
      <c r="G28" s="560"/>
    </row>
    <row r="31" spans="2:7" ht="13.9" customHeight="1" x14ac:dyDescent="0.35">
      <c r="C31" s="10" t="s">
        <v>367</v>
      </c>
    </row>
  </sheetData>
  <mergeCells count="17">
    <mergeCell ref="C26:E26"/>
    <mergeCell ref="C27:E27"/>
    <mergeCell ref="C19:G19"/>
    <mergeCell ref="D10:E10"/>
    <mergeCell ref="F10:G10"/>
    <mergeCell ref="C28:E28"/>
    <mergeCell ref="F22:G22"/>
    <mergeCell ref="F23:G23"/>
    <mergeCell ref="F24:G24"/>
    <mergeCell ref="F25:G25"/>
    <mergeCell ref="F26:G26"/>
    <mergeCell ref="F27:G27"/>
    <mergeCell ref="F28:G28"/>
    <mergeCell ref="C22:E22"/>
    <mergeCell ref="C23:E23"/>
    <mergeCell ref="C24:E24"/>
    <mergeCell ref="C25:E25"/>
  </mergeCell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840377-9C70-46B2-8C2E-24E61C03E9F1}">
  <sheetPr codeName="Sheet70">
    <tabColor theme="9"/>
  </sheetPr>
  <dimension ref="B10:G31"/>
  <sheetViews>
    <sheetView showGridLines="0" zoomScale="70" zoomScaleNormal="70" workbookViewId="0">
      <selection activeCell="N33" sqref="N33"/>
    </sheetView>
  </sheetViews>
  <sheetFormatPr defaultRowHeight="14.5" x14ac:dyDescent="0.35"/>
  <cols>
    <col min="2" max="2" width="8" customWidth="1"/>
    <col min="3" max="3" width="104.7265625" customWidth="1"/>
    <col min="4" max="4" width="15.26953125" customWidth="1"/>
    <col min="5" max="5" width="13.7265625" customWidth="1"/>
    <col min="6" max="6" width="14.26953125" customWidth="1"/>
    <col min="7" max="7" width="13.7265625" customWidth="1"/>
  </cols>
  <sheetData>
    <row r="10" spans="2:7" x14ac:dyDescent="0.35">
      <c r="B10" s="19"/>
      <c r="C10" s="19"/>
      <c r="D10" s="19"/>
      <c r="E10" s="19"/>
      <c r="F10" s="19"/>
      <c r="G10" s="19"/>
    </row>
    <row r="11" spans="2:7" ht="15" thickBot="1" x14ac:dyDescent="0.4">
      <c r="B11" s="19"/>
      <c r="C11" s="19"/>
      <c r="D11" s="540" t="s">
        <v>63</v>
      </c>
      <c r="E11" s="540"/>
      <c r="F11" s="540" t="s">
        <v>90</v>
      </c>
      <c r="G11" s="540"/>
    </row>
    <row r="12" spans="2:7" x14ac:dyDescent="0.35">
      <c r="B12" s="19"/>
      <c r="C12" s="19"/>
      <c r="D12" s="40">
        <v>2024</v>
      </c>
      <c r="E12" s="24">
        <v>2023</v>
      </c>
      <c r="F12" s="40">
        <v>2024</v>
      </c>
      <c r="G12" s="24">
        <v>2023</v>
      </c>
    </row>
    <row r="13" spans="2:7" ht="15" thickBot="1" x14ac:dyDescent="0.4">
      <c r="B13" s="19"/>
      <c r="C13" s="82"/>
      <c r="D13" s="81" t="s">
        <v>1</v>
      </c>
      <c r="E13" s="75" t="s">
        <v>1</v>
      </c>
      <c r="F13" s="81" t="s">
        <v>1</v>
      </c>
      <c r="G13" s="75" t="s">
        <v>1</v>
      </c>
    </row>
    <row r="14" spans="2:7" ht="15.5" x14ac:dyDescent="0.35">
      <c r="B14" s="199">
        <v>16.100000000000001</v>
      </c>
      <c r="C14" s="126" t="s">
        <v>43</v>
      </c>
      <c r="D14" s="44"/>
      <c r="E14" s="43"/>
      <c r="F14" s="44"/>
      <c r="G14" s="43"/>
    </row>
    <row r="15" spans="2:7" x14ac:dyDescent="0.35">
      <c r="B15" s="54"/>
      <c r="C15" s="20" t="s">
        <v>370</v>
      </c>
      <c r="D15" s="360">
        <v>49012450</v>
      </c>
      <c r="E15" s="397">
        <v>52513680</v>
      </c>
      <c r="F15" s="360">
        <v>0</v>
      </c>
      <c r="G15" s="397">
        <v>0</v>
      </c>
    </row>
    <row r="16" spans="2:7" x14ac:dyDescent="0.35">
      <c r="B16" s="54"/>
      <c r="C16" s="33" t="s">
        <v>369</v>
      </c>
      <c r="D16" s="406">
        <v>514992</v>
      </c>
      <c r="E16" s="407">
        <v>1484948</v>
      </c>
      <c r="F16" s="406">
        <v>514992</v>
      </c>
      <c r="G16" s="407">
        <v>1484945</v>
      </c>
    </row>
    <row r="17" spans="2:7" ht="15" thickBot="1" x14ac:dyDescent="0.4">
      <c r="B17" s="54"/>
      <c r="C17" s="82"/>
      <c r="D17" s="408">
        <f>SUM(D15:D16)</f>
        <v>49527442</v>
      </c>
      <c r="E17" s="409">
        <v>53998638</v>
      </c>
      <c r="F17" s="408">
        <f>SUM(F15:F16)</f>
        <v>514992</v>
      </c>
      <c r="G17" s="409">
        <f>SUM(G15:G16)</f>
        <v>1484945</v>
      </c>
    </row>
    <row r="18" spans="2:7" ht="16" thickBot="1" x14ac:dyDescent="0.4">
      <c r="B18" s="199">
        <v>16.2</v>
      </c>
      <c r="C18" s="220" t="s">
        <v>371</v>
      </c>
      <c r="D18" s="221"/>
      <c r="E18" s="222"/>
      <c r="F18" s="221"/>
      <c r="G18" s="222"/>
    </row>
    <row r="19" spans="2:7" ht="39.5" x14ac:dyDescent="0.35">
      <c r="B19" s="54"/>
      <c r="C19" s="219" t="s">
        <v>816</v>
      </c>
      <c r="D19" s="44"/>
      <c r="E19" s="43"/>
      <c r="F19" s="44"/>
      <c r="G19" s="43"/>
    </row>
    <row r="20" spans="2:7" ht="15.5" x14ac:dyDescent="0.35">
      <c r="B20" s="199">
        <v>16.3</v>
      </c>
      <c r="C20" s="126" t="s">
        <v>377</v>
      </c>
      <c r="D20" s="44"/>
      <c r="E20" s="43"/>
      <c r="F20" s="44"/>
      <c r="G20" s="43"/>
    </row>
    <row r="21" spans="2:7" x14ac:dyDescent="0.35">
      <c r="B21" s="54"/>
      <c r="C21" s="216" t="s">
        <v>372</v>
      </c>
      <c r="D21" s="44"/>
      <c r="E21" s="43"/>
      <c r="F21" s="42"/>
      <c r="G21" s="43"/>
    </row>
    <row r="22" spans="2:7" x14ac:dyDescent="0.35">
      <c r="B22" s="54"/>
      <c r="C22" s="216" t="s">
        <v>373</v>
      </c>
      <c r="D22" s="44"/>
      <c r="E22" s="43"/>
      <c r="F22" s="42"/>
      <c r="G22" s="43"/>
    </row>
    <row r="23" spans="2:7" x14ac:dyDescent="0.35">
      <c r="B23" s="54"/>
      <c r="C23" s="224" t="s">
        <v>375</v>
      </c>
      <c r="D23" s="48"/>
      <c r="E23" s="47"/>
      <c r="F23" s="46"/>
      <c r="G23" s="47"/>
    </row>
    <row r="24" spans="2:7" x14ac:dyDescent="0.35">
      <c r="B24" s="54"/>
      <c r="C24" s="216" t="s">
        <v>42</v>
      </c>
      <c r="D24" s="44">
        <v>500000</v>
      </c>
      <c r="E24" s="43">
        <v>500000</v>
      </c>
      <c r="F24" s="360">
        <v>0</v>
      </c>
      <c r="G24" s="397">
        <v>0</v>
      </c>
    </row>
    <row r="25" spans="2:7" ht="15" thickBot="1" x14ac:dyDescent="0.4">
      <c r="B25" s="54"/>
      <c r="C25" s="223" t="s">
        <v>376</v>
      </c>
      <c r="D25" s="104">
        <v>400000</v>
      </c>
      <c r="E25" s="87">
        <v>400000</v>
      </c>
      <c r="F25" s="408">
        <v>0</v>
      </c>
      <c r="G25" s="409">
        <v>0</v>
      </c>
    </row>
    <row r="26" spans="2:7" ht="21" x14ac:dyDescent="0.5">
      <c r="B26" s="212" t="s">
        <v>379</v>
      </c>
      <c r="C26" s="103" t="s">
        <v>378</v>
      </c>
      <c r="D26" s="44"/>
      <c r="E26" s="43"/>
      <c r="F26" s="42"/>
      <c r="G26" s="43"/>
    </row>
    <row r="27" spans="2:7" x14ac:dyDescent="0.35">
      <c r="B27" s="54"/>
      <c r="C27" s="20" t="s">
        <v>374</v>
      </c>
      <c r="D27" s="44"/>
      <c r="E27" s="43"/>
      <c r="F27" s="44"/>
      <c r="G27" s="43"/>
    </row>
    <row r="28" spans="2:7" x14ac:dyDescent="0.35">
      <c r="B28" s="19"/>
      <c r="C28" s="20" t="s">
        <v>380</v>
      </c>
      <c r="D28" s="44">
        <v>934549</v>
      </c>
      <c r="E28" s="43">
        <v>1030283</v>
      </c>
      <c r="F28" s="44">
        <v>363645</v>
      </c>
      <c r="G28" s="43">
        <v>522960</v>
      </c>
    </row>
    <row r="29" spans="2:7" x14ac:dyDescent="0.35">
      <c r="B29" s="19"/>
      <c r="C29" s="33" t="s">
        <v>381</v>
      </c>
      <c r="D29" s="48">
        <v>1270210</v>
      </c>
      <c r="E29" s="47">
        <v>1273480</v>
      </c>
      <c r="F29" s="48">
        <v>967210</v>
      </c>
      <c r="G29" s="47">
        <v>987296</v>
      </c>
    </row>
    <row r="30" spans="2:7" ht="15" thickBot="1" x14ac:dyDescent="0.4">
      <c r="B30" s="19"/>
      <c r="C30" s="80" t="s">
        <v>382</v>
      </c>
      <c r="D30" s="104">
        <f>SUM(D28:D29)</f>
        <v>2204759</v>
      </c>
      <c r="E30" s="87">
        <f>SUM(E28:E29)</f>
        <v>2303763</v>
      </c>
      <c r="F30" s="104">
        <f>SUM(F28:F29)</f>
        <v>1330855</v>
      </c>
      <c r="G30" s="87">
        <f>SUM(G28:G29)</f>
        <v>1510256</v>
      </c>
    </row>
    <row r="31" spans="2:7" x14ac:dyDescent="0.35">
      <c r="B31" s="19"/>
      <c r="C31" s="19"/>
      <c r="D31" s="19"/>
      <c r="E31" s="19"/>
      <c r="F31" s="19"/>
      <c r="G31" s="19"/>
    </row>
  </sheetData>
  <mergeCells count="2">
    <mergeCell ref="D11:E11"/>
    <mergeCell ref="F11:G11"/>
  </mergeCell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255B9B-4066-4121-A79E-A05903E5118D}">
  <sheetPr codeName="Sheet71">
    <tabColor theme="9"/>
  </sheetPr>
  <dimension ref="B6:G25"/>
  <sheetViews>
    <sheetView showGridLines="0" tabSelected="1" zoomScale="70" zoomScaleNormal="70" workbookViewId="0">
      <selection activeCell="B20" sqref="B20"/>
    </sheetView>
  </sheetViews>
  <sheetFormatPr defaultRowHeight="14.5" x14ac:dyDescent="0.35"/>
  <cols>
    <col min="2" max="2" width="10.7265625" customWidth="1"/>
    <col min="3" max="3" width="91.453125" customWidth="1"/>
    <col min="4" max="4" width="15.26953125" customWidth="1"/>
    <col min="5" max="5" width="13.7265625" customWidth="1"/>
    <col min="6" max="6" width="14.26953125" customWidth="1"/>
    <col min="7" max="7" width="13.7265625" customWidth="1"/>
  </cols>
  <sheetData>
    <row r="6" spans="2:7" ht="15" thickBot="1" x14ac:dyDescent="0.4">
      <c r="B6" s="190"/>
      <c r="C6" s="19"/>
      <c r="D6" s="540" t="s">
        <v>63</v>
      </c>
      <c r="E6" s="540"/>
      <c r="F6" s="540" t="s">
        <v>90</v>
      </c>
      <c r="G6" s="540"/>
    </row>
    <row r="7" spans="2:7" ht="15" thickBot="1" x14ac:dyDescent="0.4">
      <c r="B7" s="190"/>
      <c r="C7" s="82"/>
      <c r="D7" s="81">
        <v>2024</v>
      </c>
      <c r="E7" s="225">
        <v>2023</v>
      </c>
      <c r="F7" s="81">
        <v>2024</v>
      </c>
      <c r="G7" s="225">
        <v>2023</v>
      </c>
    </row>
    <row r="8" spans="2:7" ht="21" x14ac:dyDescent="0.5">
      <c r="B8" s="137" t="s">
        <v>817</v>
      </c>
      <c r="C8" s="125" t="s">
        <v>391</v>
      </c>
      <c r="D8" s="44"/>
      <c r="E8" s="226"/>
      <c r="F8" s="44"/>
      <c r="G8" s="226"/>
    </row>
    <row r="9" spans="2:7" ht="15.5" x14ac:dyDescent="0.35">
      <c r="B9" s="199">
        <v>18.100000000000001</v>
      </c>
      <c r="C9" s="126" t="s">
        <v>386</v>
      </c>
      <c r="D9" s="44"/>
      <c r="E9" s="226"/>
      <c r="F9" s="44"/>
      <c r="G9" s="226"/>
    </row>
    <row r="10" spans="2:7" x14ac:dyDescent="0.35">
      <c r="B10" s="195"/>
      <c r="C10" s="33" t="s">
        <v>959</v>
      </c>
      <c r="D10" s="406">
        <v>40000</v>
      </c>
      <c r="E10" s="444">
        <v>40000</v>
      </c>
      <c r="F10" s="406">
        <v>40000</v>
      </c>
      <c r="G10" s="444">
        <v>40000</v>
      </c>
    </row>
    <row r="11" spans="2:7" ht="15.5" x14ac:dyDescent="0.35">
      <c r="B11" s="199">
        <v>18.2</v>
      </c>
      <c r="C11" s="126" t="s">
        <v>818</v>
      </c>
      <c r="D11" s="445"/>
      <c r="E11" s="446"/>
      <c r="F11" s="445"/>
      <c r="G11" s="446"/>
    </row>
    <row r="12" spans="2:7" x14ac:dyDescent="0.35">
      <c r="B12" s="19"/>
      <c r="C12" s="41" t="s">
        <v>387</v>
      </c>
      <c r="D12" s="445"/>
      <c r="E12" s="446"/>
      <c r="F12" s="445"/>
      <c r="G12" s="446"/>
    </row>
    <row r="13" spans="2:7" x14ac:dyDescent="0.35">
      <c r="B13" s="19"/>
      <c r="C13" s="20" t="s">
        <v>960</v>
      </c>
      <c r="D13" s="360">
        <v>86878</v>
      </c>
      <c r="E13" s="447">
        <v>86878</v>
      </c>
      <c r="F13" s="360">
        <v>86878</v>
      </c>
      <c r="G13" s="447">
        <v>86878</v>
      </c>
    </row>
    <row r="14" spans="2:7" x14ac:dyDescent="0.35">
      <c r="B14" s="19"/>
      <c r="C14" s="33" t="s">
        <v>961</v>
      </c>
      <c r="D14" s="406">
        <v>-522</v>
      </c>
      <c r="E14" s="443">
        <v>0</v>
      </c>
      <c r="F14" s="406">
        <v>-522</v>
      </c>
      <c r="G14" s="443">
        <v>0</v>
      </c>
    </row>
    <row r="15" spans="2:7" x14ac:dyDescent="0.35">
      <c r="B15" s="19"/>
      <c r="C15" s="20" t="s">
        <v>962</v>
      </c>
      <c r="D15" s="360">
        <f>SUM(D13:D14)</f>
        <v>86356</v>
      </c>
      <c r="E15" s="447">
        <f>SUM(E13:E14)</f>
        <v>86878</v>
      </c>
      <c r="F15" s="360">
        <f>SUM(F13:F14)</f>
        <v>86356</v>
      </c>
      <c r="G15" s="447">
        <f>SUM(G13:G14)</f>
        <v>86878</v>
      </c>
    </row>
    <row r="16" spans="2:7" x14ac:dyDescent="0.35">
      <c r="B16" s="19"/>
      <c r="C16" s="20" t="s">
        <v>963</v>
      </c>
      <c r="D16" s="360">
        <v>-2863</v>
      </c>
      <c r="E16" s="447">
        <v>-3348</v>
      </c>
      <c r="F16" s="360">
        <v>-2863</v>
      </c>
      <c r="G16" s="447">
        <v>-3348</v>
      </c>
    </row>
    <row r="17" spans="2:7" x14ac:dyDescent="0.35">
      <c r="B17" s="19"/>
      <c r="C17" s="20" t="s">
        <v>964</v>
      </c>
      <c r="D17" s="360">
        <v>-2130</v>
      </c>
      <c r="E17" s="447">
        <v>-2130</v>
      </c>
      <c r="F17" s="360">
        <v>0</v>
      </c>
      <c r="G17" s="447">
        <v>0</v>
      </c>
    </row>
    <row r="18" spans="2:7" ht="17" thickBot="1" x14ac:dyDescent="0.4">
      <c r="B18" s="19"/>
      <c r="C18" s="71" t="s">
        <v>965</v>
      </c>
      <c r="D18" s="412">
        <f>SUM(D15:D17)</f>
        <v>81363</v>
      </c>
      <c r="E18" s="448">
        <f>SUM(E15:E17)</f>
        <v>81400</v>
      </c>
      <c r="F18" s="412">
        <f>SUM(F15:F17)</f>
        <v>83493</v>
      </c>
      <c r="G18" s="448">
        <f>SUM(G15:G17)</f>
        <v>83530</v>
      </c>
    </row>
    <row r="19" spans="2:7" ht="15" thickBot="1" x14ac:dyDescent="0.4">
      <c r="B19" s="19"/>
      <c r="C19" s="230" t="s">
        <v>388</v>
      </c>
      <c r="D19" s="449"/>
      <c r="E19" s="450"/>
      <c r="F19" s="449"/>
      <c r="G19" s="451"/>
    </row>
    <row r="20" spans="2:7" ht="16.5" x14ac:dyDescent="0.35">
      <c r="B20" s="19"/>
      <c r="C20" s="20" t="s">
        <v>966</v>
      </c>
      <c r="D20" s="360">
        <v>8636</v>
      </c>
      <c r="E20" s="447">
        <v>8688</v>
      </c>
      <c r="F20" s="360">
        <v>8636</v>
      </c>
      <c r="G20" s="447">
        <v>8688</v>
      </c>
    </row>
    <row r="21" spans="2:7" ht="16.5" x14ac:dyDescent="0.35">
      <c r="B21" s="19"/>
      <c r="C21" s="20" t="s">
        <v>967</v>
      </c>
      <c r="D21" s="452">
        <v>127762</v>
      </c>
      <c r="E21" s="453">
        <v>184354</v>
      </c>
      <c r="F21" s="373">
        <v>127762</v>
      </c>
      <c r="G21" s="453">
        <v>184354</v>
      </c>
    </row>
    <row r="22" spans="2:7" ht="16.5" x14ac:dyDescent="0.35">
      <c r="B22" s="19"/>
      <c r="C22" s="20" t="s">
        <v>968</v>
      </c>
      <c r="D22" s="452">
        <v>-313154</v>
      </c>
      <c r="E22" s="453">
        <v>-352938</v>
      </c>
      <c r="F22" s="373">
        <v>-313155</v>
      </c>
      <c r="G22" s="453">
        <v>-352938</v>
      </c>
    </row>
    <row r="23" spans="2:7" x14ac:dyDescent="0.35">
      <c r="B23" s="19"/>
      <c r="C23" s="33" t="s">
        <v>969</v>
      </c>
      <c r="D23" s="454">
        <v>-5715</v>
      </c>
      <c r="E23" s="444">
        <v>-5715</v>
      </c>
      <c r="F23" s="372">
        <v>0</v>
      </c>
      <c r="G23" s="444">
        <v>0</v>
      </c>
    </row>
    <row r="24" spans="2:7" ht="15" thickBot="1" x14ac:dyDescent="0.4">
      <c r="B24" s="19"/>
      <c r="C24" s="80" t="s">
        <v>389</v>
      </c>
      <c r="D24" s="455">
        <v>-182472</v>
      </c>
      <c r="E24" s="409">
        <v>165612</v>
      </c>
      <c r="F24" s="374">
        <v>-176758</v>
      </c>
      <c r="G24" s="456">
        <f>SUM(G20:G23)</f>
        <v>-159896</v>
      </c>
    </row>
    <row r="25" spans="2:7" x14ac:dyDescent="0.35">
      <c r="B25" s="19"/>
      <c r="C25" s="19"/>
      <c r="D25" s="19"/>
      <c r="E25" s="19"/>
      <c r="F25" s="19"/>
      <c r="G25" s="19"/>
    </row>
  </sheetData>
  <mergeCells count="2">
    <mergeCell ref="D6:E6"/>
    <mergeCell ref="F6:G6"/>
  </mergeCell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C7A7D4-8721-44D1-8ED7-F9EE08FDAE11}">
  <sheetPr codeName="Sheet72">
    <tabColor theme="9"/>
  </sheetPr>
  <dimension ref="B5:G30"/>
  <sheetViews>
    <sheetView showGridLines="0" zoomScale="70" zoomScaleNormal="70" workbookViewId="0">
      <selection activeCell="J28" sqref="J28"/>
    </sheetView>
  </sheetViews>
  <sheetFormatPr defaultRowHeight="14.5" x14ac:dyDescent="0.35"/>
  <cols>
    <col min="3" max="3" width="100.7265625" customWidth="1"/>
    <col min="4" max="4" width="15.26953125" customWidth="1"/>
    <col min="5" max="5" width="13.7265625" customWidth="1"/>
    <col min="6" max="6" width="14.26953125" customWidth="1"/>
    <col min="7" max="7" width="13.7265625" customWidth="1"/>
  </cols>
  <sheetData>
    <row r="5" spans="2:7" x14ac:dyDescent="0.35">
      <c r="B5" s="19"/>
      <c r="C5" s="19"/>
      <c r="D5" s="19"/>
      <c r="E5" s="19"/>
      <c r="F5" s="19"/>
      <c r="G5" s="19"/>
    </row>
    <row r="6" spans="2:7" ht="15" thickBot="1" x14ac:dyDescent="0.4">
      <c r="B6" s="19"/>
      <c r="C6" s="19"/>
      <c r="D6" s="540" t="s">
        <v>63</v>
      </c>
      <c r="E6" s="540"/>
      <c r="F6" s="540" t="s">
        <v>90</v>
      </c>
      <c r="G6" s="540"/>
    </row>
    <row r="7" spans="2:7" x14ac:dyDescent="0.35">
      <c r="B7" s="19"/>
      <c r="C7" s="19"/>
      <c r="D7" s="40">
        <v>2024</v>
      </c>
      <c r="E7" s="54">
        <v>2023</v>
      </c>
      <c r="F7" s="40">
        <v>2024</v>
      </c>
      <c r="G7" s="54">
        <v>2023</v>
      </c>
    </row>
    <row r="8" spans="2:7" ht="15" thickBot="1" x14ac:dyDescent="0.4">
      <c r="B8" s="19"/>
      <c r="C8" s="82"/>
      <c r="D8" s="81" t="s">
        <v>1</v>
      </c>
      <c r="E8" s="189" t="s">
        <v>1</v>
      </c>
      <c r="F8" s="81" t="s">
        <v>1</v>
      </c>
      <c r="G8" s="189" t="s">
        <v>1</v>
      </c>
    </row>
    <row r="9" spans="2:7" ht="21" x14ac:dyDescent="0.5">
      <c r="B9" s="137" t="s">
        <v>817</v>
      </c>
      <c r="C9" s="125" t="s">
        <v>819</v>
      </c>
      <c r="D9" s="130"/>
      <c r="E9" s="68"/>
      <c r="F9" s="130"/>
      <c r="G9" s="68"/>
    </row>
    <row r="10" spans="2:7" ht="15.5" x14ac:dyDescent="0.35">
      <c r="B10" s="199">
        <v>18.3</v>
      </c>
      <c r="C10" s="126" t="s">
        <v>391</v>
      </c>
      <c r="D10" s="42"/>
      <c r="E10" s="68"/>
      <c r="F10" s="44"/>
      <c r="G10" s="68"/>
    </row>
    <row r="11" spans="2:7" ht="16.5" x14ac:dyDescent="0.35">
      <c r="B11" s="191"/>
      <c r="C11" s="19" t="s">
        <v>820</v>
      </c>
      <c r="D11" s="438">
        <v>-182472</v>
      </c>
      <c r="E11" s="457">
        <v>-165612</v>
      </c>
      <c r="F11" s="438">
        <v>-176758</v>
      </c>
      <c r="G11" s="457">
        <v>-159896</v>
      </c>
    </row>
    <row r="12" spans="2:7" x14ac:dyDescent="0.35">
      <c r="B12" s="191"/>
      <c r="C12" s="19" t="s">
        <v>394</v>
      </c>
      <c r="D12" s="458"/>
      <c r="E12" s="459"/>
      <c r="F12" s="458"/>
      <c r="G12" s="459"/>
    </row>
    <row r="13" spans="2:7" x14ac:dyDescent="0.35">
      <c r="B13" s="191"/>
      <c r="C13" s="235" t="s">
        <v>395</v>
      </c>
      <c r="D13" s="438">
        <v>84589</v>
      </c>
      <c r="E13" s="457">
        <v>67893</v>
      </c>
      <c r="F13" s="438">
        <v>0</v>
      </c>
      <c r="G13" s="460">
        <v>0</v>
      </c>
    </row>
    <row r="14" spans="2:7" x14ac:dyDescent="0.35">
      <c r="B14" s="191"/>
      <c r="C14" s="235" t="s">
        <v>396</v>
      </c>
      <c r="D14" s="438">
        <v>19095</v>
      </c>
      <c r="E14" s="457">
        <v>13260</v>
      </c>
      <c r="F14" s="438">
        <v>19095</v>
      </c>
      <c r="G14" s="461">
        <v>13260</v>
      </c>
    </row>
    <row r="15" spans="2:7" x14ac:dyDescent="0.35">
      <c r="B15" s="191"/>
      <c r="C15" s="235" t="s">
        <v>397</v>
      </c>
      <c r="D15" s="438">
        <v>54360</v>
      </c>
      <c r="E15" s="457">
        <v>54360</v>
      </c>
      <c r="F15" s="438">
        <v>0</v>
      </c>
      <c r="G15" s="461">
        <v>0</v>
      </c>
    </row>
    <row r="16" spans="2:7" ht="16.5" x14ac:dyDescent="0.35">
      <c r="B16" s="19"/>
      <c r="C16" s="235" t="s">
        <v>822</v>
      </c>
      <c r="D16" s="438"/>
      <c r="E16" s="457"/>
      <c r="F16" s="438"/>
      <c r="G16" s="461"/>
    </row>
    <row r="17" spans="2:7" ht="16.5" x14ac:dyDescent="0.35">
      <c r="B17" s="191"/>
      <c r="C17" s="235" t="s">
        <v>823</v>
      </c>
      <c r="D17" s="439">
        <v>363123</v>
      </c>
      <c r="E17" s="462">
        <f>SUM(E18:E20)</f>
        <v>289932</v>
      </c>
      <c r="F17" s="439">
        <f>SUM(F18:F20)</f>
        <v>26572</v>
      </c>
      <c r="G17" s="462">
        <f>SUM(G18:G20)</f>
        <v>6728</v>
      </c>
    </row>
    <row r="18" spans="2:7" x14ac:dyDescent="0.35">
      <c r="B18" s="191"/>
      <c r="C18" s="235" t="s">
        <v>398</v>
      </c>
      <c r="D18" s="438">
        <v>176897</v>
      </c>
      <c r="E18" s="457">
        <v>146712</v>
      </c>
      <c r="F18" s="438">
        <v>0</v>
      </c>
      <c r="G18" s="461">
        <v>0</v>
      </c>
    </row>
    <row r="19" spans="2:7" x14ac:dyDescent="0.35">
      <c r="B19" s="54"/>
      <c r="C19" s="236" t="s">
        <v>399</v>
      </c>
      <c r="D19" s="438">
        <v>159655</v>
      </c>
      <c r="E19" s="457">
        <v>136492</v>
      </c>
      <c r="F19" s="438">
        <v>0</v>
      </c>
      <c r="G19" s="461">
        <v>0</v>
      </c>
    </row>
    <row r="20" spans="2:7" x14ac:dyDescent="0.35">
      <c r="B20" s="54"/>
      <c r="C20" s="235" t="s">
        <v>400</v>
      </c>
      <c r="D20" s="439">
        <v>26572</v>
      </c>
      <c r="E20" s="462">
        <v>6728</v>
      </c>
      <c r="F20" s="439">
        <v>26572</v>
      </c>
      <c r="G20" s="463">
        <v>6728</v>
      </c>
    </row>
    <row r="21" spans="2:7" ht="16.5" x14ac:dyDescent="0.35">
      <c r="B21" s="54"/>
      <c r="C21" s="235" t="s">
        <v>824</v>
      </c>
      <c r="D21" s="464">
        <f>SUM(D22:D24)</f>
        <v>359563</v>
      </c>
      <c r="E21" s="465">
        <f>SUM(E22:E24)</f>
        <v>351446</v>
      </c>
      <c r="F21" s="464">
        <f>SUM(F22:F24)</f>
        <v>0</v>
      </c>
      <c r="G21" s="465">
        <f>SUM(G22:G24)</f>
        <v>0</v>
      </c>
    </row>
    <row r="22" spans="2:7" x14ac:dyDescent="0.35">
      <c r="B22" s="54"/>
      <c r="C22" s="235" t="s">
        <v>401</v>
      </c>
      <c r="D22" s="438">
        <v>126186</v>
      </c>
      <c r="E22" s="457">
        <v>123070</v>
      </c>
      <c r="F22" s="438">
        <v>0</v>
      </c>
      <c r="G22" s="461">
        <v>0</v>
      </c>
    </row>
    <row r="23" spans="2:7" x14ac:dyDescent="0.35">
      <c r="B23" s="54"/>
      <c r="C23" s="235" t="s">
        <v>398</v>
      </c>
      <c r="D23" s="438">
        <v>146884</v>
      </c>
      <c r="E23" s="457">
        <v>140933</v>
      </c>
      <c r="F23" s="438">
        <v>0</v>
      </c>
      <c r="G23" s="461">
        <v>0</v>
      </c>
    </row>
    <row r="24" spans="2:7" x14ac:dyDescent="0.35">
      <c r="B24" s="54"/>
      <c r="C24" s="235" t="s">
        <v>402</v>
      </c>
      <c r="D24" s="466">
        <v>86493</v>
      </c>
      <c r="E24" s="459">
        <v>87443</v>
      </c>
      <c r="F24" s="458">
        <v>0</v>
      </c>
      <c r="G24" s="467">
        <v>0</v>
      </c>
    </row>
    <row r="25" spans="2:7" x14ac:dyDescent="0.35">
      <c r="B25" s="19"/>
      <c r="C25" s="19" t="s">
        <v>392</v>
      </c>
      <c r="D25" s="438">
        <f>++D21+D17+D15+D14+D13</f>
        <v>880730</v>
      </c>
      <c r="E25" s="457">
        <v>776891</v>
      </c>
      <c r="F25" s="438">
        <v>45667</v>
      </c>
      <c r="G25" s="457">
        <v>19989</v>
      </c>
    </row>
    <row r="26" spans="2:7" ht="16.5" x14ac:dyDescent="0.35">
      <c r="B26" s="19"/>
      <c r="C26" s="19" t="s">
        <v>821</v>
      </c>
      <c r="D26" s="438">
        <v>-17796</v>
      </c>
      <c r="E26" s="457">
        <v>11860</v>
      </c>
      <c r="F26" s="438">
        <v>-17796</v>
      </c>
      <c r="G26" s="457">
        <v>11860</v>
      </c>
    </row>
    <row r="27" spans="2:7" ht="16.5" x14ac:dyDescent="0.35">
      <c r="B27" s="19"/>
      <c r="C27" s="19" t="s">
        <v>825</v>
      </c>
      <c r="D27" s="438">
        <v>69544</v>
      </c>
      <c r="E27" s="457">
        <v>57531</v>
      </c>
      <c r="F27" s="438">
        <v>69953</v>
      </c>
      <c r="G27" s="457">
        <v>57531</v>
      </c>
    </row>
    <row r="28" spans="2:7" x14ac:dyDescent="0.35">
      <c r="B28" s="19"/>
      <c r="C28" s="140" t="s">
        <v>393</v>
      </c>
      <c r="D28" s="439">
        <v>3932740</v>
      </c>
      <c r="E28" s="462">
        <v>3705477</v>
      </c>
      <c r="F28" s="439">
        <v>3484659</v>
      </c>
      <c r="G28" s="462">
        <v>3393154</v>
      </c>
    </row>
    <row r="29" spans="2:7" ht="15" thickBot="1" x14ac:dyDescent="0.4">
      <c r="B29" s="19"/>
      <c r="C29" s="82"/>
      <c r="D29" s="440">
        <f>++D28+D27+D26+D25+D11</f>
        <v>4682746</v>
      </c>
      <c r="E29" s="468">
        <f>++E28+E27+E26+E25+E11</f>
        <v>4386147</v>
      </c>
      <c r="F29" s="440">
        <f>++F28+F27+F26+F25+F11</f>
        <v>3405725</v>
      </c>
      <c r="G29" s="468">
        <v>3322637</v>
      </c>
    </row>
    <row r="30" spans="2:7" x14ac:dyDescent="0.35">
      <c r="B30" s="19"/>
      <c r="C30" s="19"/>
      <c r="D30" s="54"/>
      <c r="E30" s="54"/>
      <c r="F30" s="161"/>
      <c r="G30" s="54"/>
    </row>
  </sheetData>
  <mergeCells count="2">
    <mergeCell ref="D6:E6"/>
    <mergeCell ref="F6:G6"/>
  </mergeCell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E1D35E-868B-4050-9315-251EFD1B985F}">
  <sheetPr codeName="Sheet73">
    <tabColor theme="9"/>
  </sheetPr>
  <dimension ref="B6:I29"/>
  <sheetViews>
    <sheetView showGridLines="0" zoomScale="70" zoomScaleNormal="70" workbookViewId="0">
      <selection activeCell="L17" sqref="L17"/>
    </sheetView>
  </sheetViews>
  <sheetFormatPr defaultRowHeight="14.5" x14ac:dyDescent="0.35"/>
  <cols>
    <col min="2" max="2" width="8.453125" customWidth="1"/>
    <col min="3" max="3" width="91" customWidth="1"/>
    <col min="4" max="4" width="13.1796875" customWidth="1"/>
    <col min="5" max="5" width="15.26953125" customWidth="1"/>
    <col min="6" max="6" width="13.7265625" customWidth="1"/>
    <col min="7" max="7" width="14.26953125" customWidth="1"/>
    <col min="8" max="8" width="13.7265625" customWidth="1"/>
  </cols>
  <sheetData>
    <row r="6" spans="2:9" ht="15" thickBot="1" x14ac:dyDescent="0.4">
      <c r="B6" s="19"/>
      <c r="C6" s="19"/>
      <c r="D6" s="19"/>
      <c r="E6" s="540" t="s">
        <v>63</v>
      </c>
      <c r="F6" s="540"/>
      <c r="G6" s="540" t="s">
        <v>90</v>
      </c>
      <c r="H6" s="540"/>
      <c r="I6" s="19"/>
    </row>
    <row r="7" spans="2:9" x14ac:dyDescent="0.35">
      <c r="B7" s="19"/>
      <c r="C7" s="19"/>
      <c r="D7" s="19"/>
      <c r="E7" s="40">
        <v>2024</v>
      </c>
      <c r="F7" s="24">
        <v>2023</v>
      </c>
      <c r="G7" s="40">
        <v>2024</v>
      </c>
      <c r="H7" s="24">
        <v>2023</v>
      </c>
      <c r="I7" s="19"/>
    </row>
    <row r="8" spans="2:9" ht="15" thickBot="1" x14ac:dyDescent="0.4">
      <c r="B8" s="19"/>
      <c r="C8" s="82"/>
      <c r="D8" s="82"/>
      <c r="E8" s="81" t="s">
        <v>1</v>
      </c>
      <c r="F8" s="75" t="s">
        <v>1</v>
      </c>
      <c r="G8" s="81" t="s">
        <v>1</v>
      </c>
      <c r="H8" s="75" t="s">
        <v>1</v>
      </c>
      <c r="I8" s="19"/>
    </row>
    <row r="9" spans="2:9" ht="21" x14ac:dyDescent="0.5">
      <c r="B9" s="137" t="s">
        <v>817</v>
      </c>
      <c r="C9" s="125" t="s">
        <v>819</v>
      </c>
      <c r="D9" s="99"/>
      <c r="E9" s="42"/>
      <c r="F9" s="43"/>
      <c r="G9" s="42"/>
      <c r="H9" s="43"/>
      <c r="I9" s="19"/>
    </row>
    <row r="10" spans="2:9" ht="15.5" x14ac:dyDescent="0.35">
      <c r="B10" s="199">
        <v>18.399999999999999</v>
      </c>
      <c r="C10" s="126" t="s">
        <v>403</v>
      </c>
      <c r="D10" s="101"/>
      <c r="E10" s="42"/>
      <c r="F10" s="43"/>
      <c r="G10" s="42"/>
      <c r="H10" s="43"/>
      <c r="I10" s="19"/>
    </row>
    <row r="11" spans="2:9" ht="16.5" x14ac:dyDescent="0.35">
      <c r="B11" s="191"/>
      <c r="C11" s="20" t="s">
        <v>826</v>
      </c>
      <c r="D11" s="215"/>
      <c r="E11" s="42">
        <v>664427</v>
      </c>
      <c r="F11" s="43">
        <v>651712</v>
      </c>
      <c r="G11" s="42">
        <v>681124</v>
      </c>
      <c r="H11" s="43">
        <v>668089</v>
      </c>
      <c r="I11" s="19"/>
    </row>
    <row r="12" spans="2:9" x14ac:dyDescent="0.35">
      <c r="B12" s="19"/>
      <c r="C12" s="33" t="s">
        <v>827</v>
      </c>
      <c r="D12" s="234"/>
      <c r="E12" s="46">
        <v>-4585</v>
      </c>
      <c r="F12" s="47">
        <v>-5687</v>
      </c>
      <c r="G12" s="46">
        <v>-4585</v>
      </c>
      <c r="H12" s="47">
        <v>-5687</v>
      </c>
      <c r="I12" s="19"/>
    </row>
    <row r="13" spans="2:9" ht="15" thickBot="1" x14ac:dyDescent="0.4">
      <c r="B13" s="19"/>
      <c r="C13" s="80"/>
      <c r="D13" s="82"/>
      <c r="E13" s="98">
        <f>SUM(E11:E12)</f>
        <v>659842</v>
      </c>
      <c r="F13" s="87">
        <f>SUM(F11:F12)</f>
        <v>646025</v>
      </c>
      <c r="G13" s="98">
        <v>676538</v>
      </c>
      <c r="H13" s="87">
        <f>SUM(H11:H12)</f>
        <v>662402</v>
      </c>
      <c r="I13" s="19"/>
    </row>
    <row r="14" spans="2:9" ht="17" thickBot="1" x14ac:dyDescent="0.4">
      <c r="B14" s="19"/>
      <c r="C14" s="82" t="s">
        <v>1072</v>
      </c>
      <c r="D14" s="82"/>
      <c r="E14" s="534">
        <v>715000</v>
      </c>
      <c r="F14" s="43"/>
      <c r="G14" s="533"/>
      <c r="H14" s="43"/>
      <c r="I14" s="19"/>
    </row>
    <row r="15" spans="2:9" ht="16.5" x14ac:dyDescent="0.35">
      <c r="B15" s="19"/>
      <c r="C15" s="238" t="s">
        <v>828</v>
      </c>
      <c r="D15" s="19"/>
      <c r="E15" s="533"/>
      <c r="F15" s="43"/>
      <c r="G15" s="533"/>
      <c r="H15" s="43"/>
      <c r="I15" s="19"/>
    </row>
    <row r="16" spans="2:9" ht="16.5" x14ac:dyDescent="0.35">
      <c r="B16" s="19"/>
      <c r="C16" s="238" t="s">
        <v>1073</v>
      </c>
      <c r="D16" s="237"/>
      <c r="E16" s="19"/>
      <c r="F16" s="19"/>
      <c r="G16" s="19"/>
      <c r="H16" s="19"/>
      <c r="I16" s="19"/>
    </row>
    <row r="17" spans="2:9" x14ac:dyDescent="0.35">
      <c r="B17" s="19"/>
      <c r="C17" s="19"/>
      <c r="D17" s="19"/>
      <c r="E17" s="19"/>
      <c r="F17" s="19"/>
      <c r="G17" s="19"/>
      <c r="H17" s="19"/>
      <c r="I17" s="19"/>
    </row>
    <row r="18" spans="2:9" ht="15" thickBot="1" x14ac:dyDescent="0.4">
      <c r="B18" s="19"/>
      <c r="C18" s="19"/>
      <c r="D18" s="19"/>
      <c r="E18" s="540" t="s">
        <v>63</v>
      </c>
      <c r="F18" s="540"/>
      <c r="G18" s="540" t="s">
        <v>90</v>
      </c>
      <c r="H18" s="540"/>
      <c r="I18" s="19"/>
    </row>
    <row r="19" spans="2:9" x14ac:dyDescent="0.35">
      <c r="B19" s="19"/>
      <c r="C19" s="19"/>
      <c r="D19" s="19"/>
      <c r="E19" s="40">
        <v>2024</v>
      </c>
      <c r="F19" s="24">
        <v>2023</v>
      </c>
      <c r="G19" s="40">
        <v>2024</v>
      </c>
      <c r="H19" s="24">
        <v>2023</v>
      </c>
      <c r="I19" s="19"/>
    </row>
    <row r="20" spans="2:9" ht="15" thickBot="1" x14ac:dyDescent="0.4">
      <c r="B20" s="19"/>
      <c r="C20" s="82"/>
      <c r="D20" s="75" t="s">
        <v>411</v>
      </c>
      <c r="E20" s="81" t="s">
        <v>1</v>
      </c>
      <c r="F20" s="75" t="s">
        <v>1</v>
      </c>
      <c r="G20" s="81" t="s">
        <v>1</v>
      </c>
      <c r="H20" s="75" t="s">
        <v>1</v>
      </c>
      <c r="I20" s="19"/>
    </row>
    <row r="21" spans="2:9" ht="21" x14ac:dyDescent="0.5">
      <c r="B21" s="137" t="s">
        <v>385</v>
      </c>
      <c r="C21" s="125" t="s">
        <v>404</v>
      </c>
      <c r="D21" s="41"/>
      <c r="E21" s="130"/>
      <c r="F21" s="43"/>
      <c r="G21" s="130"/>
      <c r="H21" s="43"/>
      <c r="I21" s="19"/>
    </row>
    <row r="22" spans="2:9" ht="15.5" x14ac:dyDescent="0.35">
      <c r="B22" s="199">
        <v>19.100000000000001</v>
      </c>
      <c r="C22" s="126" t="s">
        <v>898</v>
      </c>
      <c r="D22" s="20"/>
      <c r="E22" s="42"/>
      <c r="F22" s="43"/>
      <c r="G22" s="42"/>
      <c r="H22" s="43"/>
      <c r="I22" s="19"/>
    </row>
    <row r="23" spans="2:9" ht="16.899999999999999" customHeight="1" x14ac:dyDescent="0.35">
      <c r="B23" s="191"/>
      <c r="C23" s="58" t="s">
        <v>405</v>
      </c>
      <c r="D23" s="41"/>
      <c r="E23" s="56">
        <v>7794</v>
      </c>
      <c r="F23" s="57">
        <v>7212</v>
      </c>
      <c r="G23" s="56">
        <v>7380</v>
      </c>
      <c r="H23" s="57">
        <v>7212</v>
      </c>
      <c r="I23" s="19"/>
    </row>
    <row r="24" spans="2:9" ht="18" customHeight="1" x14ac:dyDescent="0.35">
      <c r="B24" s="191"/>
      <c r="C24" s="19" t="s">
        <v>407</v>
      </c>
      <c r="D24" s="132">
        <v>19.399999999999999</v>
      </c>
      <c r="E24" s="239">
        <v>7794</v>
      </c>
      <c r="F24" s="66">
        <v>7212</v>
      </c>
      <c r="G24" s="65">
        <v>7380</v>
      </c>
      <c r="H24" s="135">
        <v>7212</v>
      </c>
      <c r="I24" s="19"/>
    </row>
    <row r="25" spans="2:9" x14ac:dyDescent="0.35">
      <c r="B25" s="19"/>
      <c r="C25" s="58" t="s">
        <v>406</v>
      </c>
      <c r="D25" s="41"/>
      <c r="E25" s="65">
        <f>SUM(E26:E28)</f>
        <v>187759</v>
      </c>
      <c r="F25" s="66">
        <v>174168</v>
      </c>
      <c r="G25" s="65">
        <f t="shared" ref="G25:H25" si="0">SUM(G26:G28)</f>
        <v>173667</v>
      </c>
      <c r="H25" s="66">
        <f t="shared" si="0"/>
        <v>163276</v>
      </c>
      <c r="I25" s="19"/>
    </row>
    <row r="26" spans="2:9" x14ac:dyDescent="0.35">
      <c r="B26" s="19"/>
      <c r="C26" s="19" t="s">
        <v>409</v>
      </c>
      <c r="D26" s="132"/>
      <c r="E26" s="42">
        <v>50746</v>
      </c>
      <c r="F26" s="43">
        <v>43365</v>
      </c>
      <c r="G26" s="42">
        <v>44403</v>
      </c>
      <c r="H26" s="62">
        <v>41007</v>
      </c>
      <c r="I26" s="19"/>
    </row>
    <row r="27" spans="2:9" x14ac:dyDescent="0.35">
      <c r="B27" s="19"/>
      <c r="C27" s="19" t="s">
        <v>410</v>
      </c>
      <c r="D27" s="132">
        <v>19.399999999999999</v>
      </c>
      <c r="E27" s="42">
        <v>16883</v>
      </c>
      <c r="F27" s="43">
        <v>20933</v>
      </c>
      <c r="G27" s="42">
        <v>16376</v>
      </c>
      <c r="H27" s="62">
        <v>17981</v>
      </c>
      <c r="I27" s="19"/>
    </row>
    <row r="28" spans="2:9" x14ac:dyDescent="0.35">
      <c r="B28" s="19"/>
      <c r="C28" s="19" t="s">
        <v>408</v>
      </c>
      <c r="D28" s="132">
        <v>19.2</v>
      </c>
      <c r="E28" s="67">
        <v>120130</v>
      </c>
      <c r="F28" s="57">
        <v>109872</v>
      </c>
      <c r="G28" s="56">
        <v>112888</v>
      </c>
      <c r="H28" s="64">
        <v>104288</v>
      </c>
      <c r="I28" s="19"/>
    </row>
    <row r="29" spans="2:9" x14ac:dyDescent="0.35">
      <c r="B29" s="19"/>
      <c r="C29" s="234"/>
      <c r="D29" s="234"/>
      <c r="E29" s="46"/>
      <c r="F29" s="194"/>
      <c r="G29" s="46"/>
      <c r="H29" s="194"/>
      <c r="I29" s="19"/>
    </row>
  </sheetData>
  <mergeCells count="4">
    <mergeCell ref="E6:F6"/>
    <mergeCell ref="G6:H6"/>
    <mergeCell ref="E18:F18"/>
    <mergeCell ref="G18:H18"/>
  </mergeCells>
  <pageMargins left="0.7" right="0.7" top="0.75" bottom="0.75" header="0.3" footer="0.3"/>
  <pageSetup orientation="portrait" r:id="rId1"/>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83ED7E-4A79-4C2C-8500-EB32852CF88C}">
  <sheetPr codeName="Sheet74">
    <tabColor theme="9"/>
  </sheetPr>
  <dimension ref="C9:E33"/>
  <sheetViews>
    <sheetView showGridLines="0" zoomScale="70" zoomScaleNormal="70" workbookViewId="0">
      <selection activeCell="N15" sqref="N15"/>
    </sheetView>
  </sheetViews>
  <sheetFormatPr defaultRowHeight="14.5" x14ac:dyDescent="0.35"/>
  <cols>
    <col min="2" max="2" width="10.453125" customWidth="1"/>
    <col min="3" max="3" width="123.1796875" customWidth="1"/>
    <col min="4" max="4" width="13.453125" customWidth="1"/>
    <col min="5" max="5" width="13.26953125" customWidth="1"/>
  </cols>
  <sheetData>
    <row r="9" spans="3:5" ht="43.5" customHeight="1" x14ac:dyDescent="0.35">
      <c r="D9" s="240"/>
      <c r="E9" s="1"/>
    </row>
    <row r="10" spans="3:5" x14ac:dyDescent="0.35">
      <c r="D10" s="241"/>
      <c r="E10" s="1"/>
    </row>
    <row r="11" spans="3:5" x14ac:dyDescent="0.35">
      <c r="D11" s="15"/>
      <c r="E11" s="1"/>
    </row>
    <row r="12" spans="3:5" x14ac:dyDescent="0.35">
      <c r="D12" s="15"/>
      <c r="E12" s="1"/>
    </row>
    <row r="13" spans="3:5" x14ac:dyDescent="0.35">
      <c r="D13" s="15"/>
      <c r="E13" s="1"/>
    </row>
    <row r="14" spans="3:5" x14ac:dyDescent="0.35">
      <c r="D14" s="15"/>
      <c r="E14" s="1"/>
    </row>
    <row r="15" spans="3:5" x14ac:dyDescent="0.35">
      <c r="D15" s="15"/>
      <c r="E15" s="1"/>
    </row>
    <row r="16" spans="3:5" ht="15" thickBot="1" x14ac:dyDescent="0.4">
      <c r="C16" s="19"/>
      <c r="D16" s="540" t="s">
        <v>829</v>
      </c>
      <c r="E16" s="540"/>
    </row>
    <row r="17" spans="3:5" x14ac:dyDescent="0.35">
      <c r="C17" s="19"/>
      <c r="D17" s="40">
        <v>2024</v>
      </c>
      <c r="E17" s="24">
        <v>2023</v>
      </c>
    </row>
    <row r="18" spans="3:5" ht="13.15" customHeight="1" thickBot="1" x14ac:dyDescent="0.4">
      <c r="C18" s="82"/>
      <c r="D18" s="81" t="s">
        <v>1</v>
      </c>
      <c r="E18" s="75" t="s">
        <v>1</v>
      </c>
    </row>
    <row r="19" spans="3:5" ht="15" thickBot="1" x14ac:dyDescent="0.4">
      <c r="C19" s="80" t="s">
        <v>412</v>
      </c>
      <c r="D19" s="233">
        <v>19837</v>
      </c>
      <c r="E19" s="87">
        <v>17041</v>
      </c>
    </row>
    <row r="20" spans="3:5" x14ac:dyDescent="0.35">
      <c r="D20" s="11"/>
    </row>
    <row r="21" spans="3:5" x14ac:dyDescent="0.35">
      <c r="D21" s="11"/>
    </row>
    <row r="22" spans="3:5" x14ac:dyDescent="0.35">
      <c r="D22" s="11"/>
    </row>
    <row r="23" spans="3:5" x14ac:dyDescent="0.35">
      <c r="D23" s="11"/>
    </row>
    <row r="24" spans="3:5" x14ac:dyDescent="0.35">
      <c r="D24" s="11"/>
    </row>
    <row r="25" spans="3:5" x14ac:dyDescent="0.35">
      <c r="D25" s="11"/>
    </row>
    <row r="26" spans="3:5" x14ac:dyDescent="0.35">
      <c r="D26" s="242"/>
    </row>
    <row r="27" spans="3:5" x14ac:dyDescent="0.35">
      <c r="D27" s="15"/>
    </row>
    <row r="28" spans="3:5" x14ac:dyDescent="0.35">
      <c r="D28" s="16"/>
    </row>
    <row r="29" spans="3:5" x14ac:dyDescent="0.35">
      <c r="D29" s="16"/>
    </row>
    <row r="30" spans="3:5" x14ac:dyDescent="0.35">
      <c r="D30" s="16"/>
    </row>
    <row r="31" spans="3:5" x14ac:dyDescent="0.35">
      <c r="D31" s="17"/>
    </row>
    <row r="32" spans="3:5" x14ac:dyDescent="0.35">
      <c r="D32" s="17"/>
    </row>
    <row r="33" spans="3:4" x14ac:dyDescent="0.35">
      <c r="C33" s="1"/>
      <c r="D33" s="17"/>
    </row>
  </sheetData>
  <mergeCells count="1">
    <mergeCell ref="D16:E16"/>
  </mergeCell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970C0D-2802-4215-9B03-516A89B8BDED}">
  <sheetPr codeName="Sheet75">
    <tabColor theme="9"/>
  </sheetPr>
  <dimension ref="C10:D35"/>
  <sheetViews>
    <sheetView showGridLines="0" zoomScale="70" zoomScaleNormal="70" workbookViewId="0">
      <selection activeCell="D36" sqref="D36"/>
    </sheetView>
  </sheetViews>
  <sheetFormatPr defaultRowHeight="14.5" x14ac:dyDescent="0.35"/>
  <cols>
    <col min="2" max="2" width="12.54296875" customWidth="1"/>
    <col min="3" max="3" width="135.453125" customWidth="1"/>
    <col min="4" max="4" width="18.7265625" customWidth="1"/>
  </cols>
  <sheetData>
    <row r="10" spans="3:4" ht="44" thickBot="1" x14ac:dyDescent="0.4">
      <c r="C10" s="80"/>
      <c r="D10" s="244" t="s">
        <v>414</v>
      </c>
    </row>
    <row r="11" spans="3:4" x14ac:dyDescent="0.35">
      <c r="C11" s="20" t="s">
        <v>416</v>
      </c>
      <c r="D11" s="245">
        <v>102.73</v>
      </c>
    </row>
    <row r="12" spans="3:4" x14ac:dyDescent="0.35">
      <c r="C12" s="20" t="s">
        <v>417</v>
      </c>
      <c r="D12" s="246">
        <v>494170</v>
      </c>
    </row>
    <row r="13" spans="3:4" x14ac:dyDescent="0.35">
      <c r="C13" s="20" t="s">
        <v>418</v>
      </c>
      <c r="D13" s="246">
        <v>3</v>
      </c>
    </row>
    <row r="14" spans="3:4" x14ac:dyDescent="0.35">
      <c r="C14" s="20" t="s">
        <v>970</v>
      </c>
      <c r="D14" s="246">
        <v>5</v>
      </c>
    </row>
    <row r="15" spans="3:4" x14ac:dyDescent="0.35">
      <c r="C15" s="33" t="s">
        <v>415</v>
      </c>
      <c r="D15" s="247" t="s">
        <v>830</v>
      </c>
    </row>
    <row r="16" spans="3:4" x14ac:dyDescent="0.35">
      <c r="C16" s="20" t="s">
        <v>419</v>
      </c>
      <c r="D16" s="248"/>
    </row>
    <row r="17" spans="3:4" x14ac:dyDescent="0.35">
      <c r="C17" s="132" t="s">
        <v>423</v>
      </c>
      <c r="D17" s="249">
        <v>247085</v>
      </c>
    </row>
    <row r="18" spans="3:4" x14ac:dyDescent="0.35">
      <c r="C18" s="132" t="s">
        <v>424</v>
      </c>
      <c r="D18" s="250">
        <v>247085</v>
      </c>
    </row>
    <row r="19" spans="3:4" ht="15" thickBot="1" x14ac:dyDescent="0.4">
      <c r="C19" s="82"/>
      <c r="D19" s="193"/>
    </row>
    <row r="20" spans="3:4" x14ac:dyDescent="0.35">
      <c r="C20" s="19"/>
      <c r="D20" s="19"/>
    </row>
    <row r="21" spans="3:4" x14ac:dyDescent="0.35">
      <c r="C21" s="19"/>
      <c r="D21" s="19"/>
    </row>
    <row r="22" spans="3:4" x14ac:dyDescent="0.35">
      <c r="C22" s="19"/>
      <c r="D22" s="19"/>
    </row>
    <row r="23" spans="3:4" x14ac:dyDescent="0.35">
      <c r="C23" s="19"/>
      <c r="D23" s="19"/>
    </row>
    <row r="24" spans="3:4" x14ac:dyDescent="0.35">
      <c r="C24" s="19"/>
      <c r="D24" s="19"/>
    </row>
    <row r="25" spans="3:4" x14ac:dyDescent="0.35">
      <c r="C25" s="19"/>
      <c r="D25" s="19"/>
    </row>
    <row r="26" spans="3:4" x14ac:dyDescent="0.35">
      <c r="C26" s="19"/>
      <c r="D26" s="19"/>
    </row>
    <row r="27" spans="3:4" x14ac:dyDescent="0.35">
      <c r="C27" s="19"/>
      <c r="D27" s="19"/>
    </row>
    <row r="28" spans="3:4" x14ac:dyDescent="0.35">
      <c r="C28" s="19"/>
      <c r="D28" s="19"/>
    </row>
    <row r="29" spans="3:4" ht="29" x14ac:dyDescent="0.35">
      <c r="C29" s="41" t="s">
        <v>831</v>
      </c>
      <c r="D29" s="251" t="s">
        <v>832</v>
      </c>
    </row>
    <row r="30" spans="3:4" ht="15" thickBot="1" x14ac:dyDescent="0.4">
      <c r="C30" s="80" t="s">
        <v>833</v>
      </c>
      <c r="D30" s="244" t="s">
        <v>413</v>
      </c>
    </row>
    <row r="31" spans="3:4" x14ac:dyDescent="0.35">
      <c r="C31" s="20" t="s">
        <v>834</v>
      </c>
      <c r="D31" s="469">
        <v>247085</v>
      </c>
    </row>
    <row r="32" spans="3:4" x14ac:dyDescent="0.35">
      <c r="C32" s="20" t="s">
        <v>421</v>
      </c>
      <c r="D32" s="470">
        <v>-74929</v>
      </c>
    </row>
    <row r="33" spans="3:4" x14ac:dyDescent="0.35">
      <c r="C33" s="20" t="s">
        <v>422</v>
      </c>
      <c r="D33" s="470">
        <v>-76667</v>
      </c>
    </row>
    <row r="34" spans="3:4" x14ac:dyDescent="0.35">
      <c r="C34" s="33" t="s">
        <v>835</v>
      </c>
      <c r="D34" s="471">
        <v>-95489</v>
      </c>
    </row>
    <row r="35" spans="3:4" ht="15" thickBot="1" x14ac:dyDescent="0.4">
      <c r="C35" s="77" t="s">
        <v>420</v>
      </c>
      <c r="D35" s="409">
        <f>SUM(D31:D34)</f>
        <v>0</v>
      </c>
    </row>
  </sheetData>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20C65E-A124-4236-B617-250B4D849B57}">
  <sheetPr codeName="Sheet76">
    <tabColor theme="9"/>
  </sheetPr>
  <dimension ref="C11:D35"/>
  <sheetViews>
    <sheetView showGridLines="0" zoomScale="70" zoomScaleNormal="70" workbookViewId="0">
      <selection activeCell="E44" sqref="E44"/>
    </sheetView>
  </sheetViews>
  <sheetFormatPr defaultRowHeight="14.5" x14ac:dyDescent="0.35"/>
  <cols>
    <col min="2" max="2" width="12.54296875" customWidth="1"/>
    <col min="3" max="3" width="137.7265625" customWidth="1"/>
    <col min="4" max="4" width="18.7265625" customWidth="1"/>
  </cols>
  <sheetData>
    <row r="11" spans="3:4" ht="44" thickBot="1" x14ac:dyDescent="0.4">
      <c r="C11" s="80"/>
      <c r="D11" s="244" t="s">
        <v>414</v>
      </c>
    </row>
    <row r="12" spans="3:4" x14ac:dyDescent="0.35">
      <c r="C12" s="41" t="s">
        <v>836</v>
      </c>
      <c r="D12" s="245"/>
    </row>
    <row r="13" spans="3:4" x14ac:dyDescent="0.35">
      <c r="C13" s="20" t="s">
        <v>416</v>
      </c>
      <c r="D13" s="245">
        <v>120.72</v>
      </c>
    </row>
    <row r="14" spans="3:4" x14ac:dyDescent="0.35">
      <c r="C14" s="20" t="s">
        <v>417</v>
      </c>
      <c r="D14" s="246">
        <v>542982</v>
      </c>
    </row>
    <row r="15" spans="3:4" x14ac:dyDescent="0.35">
      <c r="C15" s="20" t="s">
        <v>418</v>
      </c>
      <c r="D15" s="246">
        <v>3</v>
      </c>
    </row>
    <row r="16" spans="3:4" x14ac:dyDescent="0.35">
      <c r="C16" s="20" t="s">
        <v>970</v>
      </c>
      <c r="D16" s="246">
        <v>5</v>
      </c>
    </row>
    <row r="17" spans="3:4" x14ac:dyDescent="0.35">
      <c r="C17" s="33" t="s">
        <v>415</v>
      </c>
      <c r="D17" s="247" t="s">
        <v>841</v>
      </c>
    </row>
    <row r="18" spans="3:4" x14ac:dyDescent="0.35">
      <c r="C18" s="20" t="s">
        <v>419</v>
      </c>
      <c r="D18" s="248"/>
    </row>
    <row r="19" spans="3:4" x14ac:dyDescent="0.35">
      <c r="C19" s="132" t="s">
        <v>425</v>
      </c>
      <c r="D19" s="249">
        <v>271491</v>
      </c>
    </row>
    <row r="20" spans="3:4" x14ac:dyDescent="0.35">
      <c r="C20" s="132" t="s">
        <v>426</v>
      </c>
      <c r="D20" s="250">
        <v>271491</v>
      </c>
    </row>
    <row r="21" spans="3:4" ht="15" thickBot="1" x14ac:dyDescent="0.4">
      <c r="C21" s="80"/>
      <c r="D21" s="87"/>
    </row>
    <row r="22" spans="3:4" x14ac:dyDescent="0.35">
      <c r="C22" s="19"/>
      <c r="D22" s="19"/>
    </row>
    <row r="23" spans="3:4" x14ac:dyDescent="0.35">
      <c r="C23" s="19"/>
      <c r="D23" s="19"/>
    </row>
    <row r="24" spans="3:4" x14ac:dyDescent="0.35">
      <c r="C24" s="19"/>
      <c r="D24" s="19"/>
    </row>
    <row r="25" spans="3:4" x14ac:dyDescent="0.35">
      <c r="C25" s="19"/>
      <c r="D25" s="19"/>
    </row>
    <row r="26" spans="3:4" x14ac:dyDescent="0.35">
      <c r="C26" s="19"/>
      <c r="D26" s="19"/>
    </row>
    <row r="27" spans="3:4" x14ac:dyDescent="0.35">
      <c r="C27" s="19"/>
      <c r="D27" s="19"/>
    </row>
    <row r="28" spans="3:4" ht="29" x14ac:dyDescent="0.35">
      <c r="C28" s="41" t="s">
        <v>971</v>
      </c>
      <c r="D28" s="251" t="s">
        <v>832</v>
      </c>
    </row>
    <row r="29" spans="3:4" ht="15" thickBot="1" x14ac:dyDescent="0.4">
      <c r="C29" s="80" t="s">
        <v>837</v>
      </c>
      <c r="D29" s="244" t="s">
        <v>413</v>
      </c>
    </row>
    <row r="30" spans="3:4" x14ac:dyDescent="0.35">
      <c r="C30" s="20" t="s">
        <v>838</v>
      </c>
      <c r="D30" s="469">
        <v>271491</v>
      </c>
    </row>
    <row r="31" spans="3:4" x14ac:dyDescent="0.35">
      <c r="C31" s="20" t="s">
        <v>421</v>
      </c>
      <c r="D31" s="470">
        <v>-57104</v>
      </c>
    </row>
    <row r="32" spans="3:4" x14ac:dyDescent="0.35">
      <c r="C32" s="20" t="s">
        <v>839</v>
      </c>
      <c r="D32" s="470">
        <v>-101191</v>
      </c>
    </row>
    <row r="33" spans="3:4" x14ac:dyDescent="0.35">
      <c r="C33" s="33" t="s">
        <v>840</v>
      </c>
      <c r="D33" s="471">
        <v>-113196</v>
      </c>
    </row>
    <row r="34" spans="3:4" ht="15" thickBot="1" x14ac:dyDescent="0.4">
      <c r="C34" s="77" t="s">
        <v>658</v>
      </c>
      <c r="D34" s="409">
        <f>SUM(D30:D33)</f>
        <v>0</v>
      </c>
    </row>
    <row r="35" spans="3:4" x14ac:dyDescent="0.35">
      <c r="C35" s="23"/>
      <c r="D35" s="23"/>
    </row>
  </sheetData>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F633AF-F0FB-42D7-98BA-07442D54D056}">
  <sheetPr codeName="Sheet77">
    <tabColor theme="9"/>
  </sheetPr>
  <dimension ref="C11:D34"/>
  <sheetViews>
    <sheetView showGridLines="0" zoomScale="70" zoomScaleNormal="70" workbookViewId="0">
      <selection activeCell="L38" sqref="L38"/>
    </sheetView>
  </sheetViews>
  <sheetFormatPr defaultRowHeight="14.5" x14ac:dyDescent="0.35"/>
  <cols>
    <col min="2" max="2" width="12.54296875" customWidth="1"/>
    <col min="3" max="3" width="142.7265625" customWidth="1"/>
    <col min="4" max="4" width="21.81640625" customWidth="1"/>
  </cols>
  <sheetData>
    <row r="11" spans="3:4" ht="44" thickBot="1" x14ac:dyDescent="0.4">
      <c r="C11" s="77" t="s">
        <v>836</v>
      </c>
      <c r="D11" s="244" t="s">
        <v>414</v>
      </c>
    </row>
    <row r="12" spans="3:4" x14ac:dyDescent="0.35">
      <c r="C12" s="20" t="s">
        <v>416</v>
      </c>
      <c r="D12" s="245">
        <v>114.39</v>
      </c>
    </row>
    <row r="13" spans="3:4" x14ac:dyDescent="0.35">
      <c r="C13" s="20" t="s">
        <v>417</v>
      </c>
      <c r="D13" s="246">
        <v>329470</v>
      </c>
    </row>
    <row r="14" spans="3:4" x14ac:dyDescent="0.35">
      <c r="C14" s="20" t="s">
        <v>418</v>
      </c>
      <c r="D14" s="246">
        <v>3</v>
      </c>
    </row>
    <row r="15" spans="3:4" x14ac:dyDescent="0.35">
      <c r="C15" s="20" t="s">
        <v>970</v>
      </c>
      <c r="D15">
        <v>5</v>
      </c>
    </row>
    <row r="16" spans="3:4" x14ac:dyDescent="0.35">
      <c r="C16" s="33" t="s">
        <v>415</v>
      </c>
      <c r="D16" s="11" t="s">
        <v>659</v>
      </c>
    </row>
    <row r="17" spans="3:4" x14ac:dyDescent="0.35">
      <c r="C17" s="20" t="s">
        <v>419</v>
      </c>
      <c r="D17" s="248"/>
    </row>
    <row r="18" spans="3:4" x14ac:dyDescent="0.35">
      <c r="C18" s="20" t="s">
        <v>428</v>
      </c>
      <c r="D18" s="249">
        <v>164735</v>
      </c>
    </row>
    <row r="19" spans="3:4" x14ac:dyDescent="0.35">
      <c r="C19" s="132" t="s">
        <v>427</v>
      </c>
      <c r="D19" s="250">
        <v>164735</v>
      </c>
    </row>
    <row r="20" spans="3:4" ht="15" thickBot="1" x14ac:dyDescent="0.4">
      <c r="C20" s="80"/>
      <c r="D20" s="87"/>
    </row>
    <row r="21" spans="3:4" x14ac:dyDescent="0.35">
      <c r="C21" s="19"/>
      <c r="D21" s="19"/>
    </row>
    <row r="22" spans="3:4" x14ac:dyDescent="0.35">
      <c r="C22" s="19" t="s">
        <v>972</v>
      </c>
      <c r="D22" s="19"/>
    </row>
    <row r="23" spans="3:4" ht="29" x14ac:dyDescent="0.35">
      <c r="C23" s="41"/>
      <c r="D23" s="251" t="s">
        <v>832</v>
      </c>
    </row>
    <row r="24" spans="3:4" ht="15" thickBot="1" x14ac:dyDescent="0.4">
      <c r="C24" s="77" t="s">
        <v>429</v>
      </c>
      <c r="D24" s="244" t="s">
        <v>413</v>
      </c>
    </row>
    <row r="25" spans="3:4" x14ac:dyDescent="0.35">
      <c r="C25" s="20" t="s">
        <v>416</v>
      </c>
      <c r="D25" s="245">
        <v>117.31</v>
      </c>
    </row>
    <row r="26" spans="3:4" x14ac:dyDescent="0.35">
      <c r="C26" s="20" t="s">
        <v>417</v>
      </c>
      <c r="D26" s="246">
        <v>300780</v>
      </c>
    </row>
    <row r="27" spans="3:4" x14ac:dyDescent="0.35">
      <c r="C27" s="20" t="s">
        <v>418</v>
      </c>
      <c r="D27" s="246">
        <v>3</v>
      </c>
    </row>
    <row r="28" spans="3:4" x14ac:dyDescent="0.35">
      <c r="C28" s="20" t="s">
        <v>970</v>
      </c>
      <c r="D28" s="252" t="s">
        <v>973</v>
      </c>
    </row>
    <row r="29" spans="3:4" x14ac:dyDescent="0.35">
      <c r="C29" s="33" t="s">
        <v>415</v>
      </c>
      <c r="D29" s="247" t="s">
        <v>659</v>
      </c>
    </row>
    <row r="30" spans="3:4" x14ac:dyDescent="0.35">
      <c r="C30" s="20" t="s">
        <v>419</v>
      </c>
      <c r="D30" s="253"/>
    </row>
    <row r="31" spans="3:4" x14ac:dyDescent="0.35">
      <c r="C31" s="20" t="s">
        <v>428</v>
      </c>
      <c r="D31" s="249">
        <v>150390</v>
      </c>
    </row>
    <row r="32" spans="3:4" x14ac:dyDescent="0.35">
      <c r="C32" s="20" t="s">
        <v>427</v>
      </c>
      <c r="D32" s="250">
        <v>150390</v>
      </c>
    </row>
    <row r="33" spans="3:4" ht="15" thickBot="1" x14ac:dyDescent="0.4">
      <c r="C33" s="80"/>
      <c r="D33" s="87"/>
    </row>
    <row r="34" spans="3:4" x14ac:dyDescent="0.35">
      <c r="C34" s="23"/>
      <c r="D34" s="23"/>
    </row>
  </sheetData>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A781E7-309A-4BD6-A3A2-1D5E7DD7FB1D}">
  <sheetPr codeName="Sheet78">
    <tabColor theme="9"/>
  </sheetPr>
  <dimension ref="C12:D35"/>
  <sheetViews>
    <sheetView showGridLines="0" topLeftCell="A4" zoomScale="70" zoomScaleNormal="70" workbookViewId="0">
      <selection activeCell="D35" sqref="D35"/>
    </sheetView>
  </sheetViews>
  <sheetFormatPr defaultRowHeight="14.5" x14ac:dyDescent="0.35"/>
  <cols>
    <col min="2" max="2" width="14.54296875" customWidth="1"/>
    <col min="3" max="3" width="138.453125" customWidth="1"/>
    <col min="4" max="4" width="23.7265625" customWidth="1"/>
  </cols>
  <sheetData>
    <row r="12" spans="3:4" ht="44" thickBot="1" x14ac:dyDescent="0.4">
      <c r="C12" s="77" t="s">
        <v>430</v>
      </c>
      <c r="D12" s="244" t="s">
        <v>414</v>
      </c>
    </row>
    <row r="13" spans="3:4" x14ac:dyDescent="0.35">
      <c r="C13" s="20" t="s">
        <v>416</v>
      </c>
      <c r="D13" s="245">
        <v>104.73</v>
      </c>
    </row>
    <row r="14" spans="3:4" x14ac:dyDescent="0.35">
      <c r="C14" s="20" t="s">
        <v>417</v>
      </c>
      <c r="D14" s="246">
        <v>486352</v>
      </c>
    </row>
    <row r="15" spans="3:4" x14ac:dyDescent="0.35">
      <c r="C15" s="20" t="s">
        <v>418</v>
      </c>
      <c r="D15" s="252" t="s">
        <v>1069</v>
      </c>
    </row>
    <row r="16" spans="3:4" x14ac:dyDescent="0.35">
      <c r="C16" s="20" t="s">
        <v>970</v>
      </c>
      <c r="D16" s="252" t="s">
        <v>973</v>
      </c>
    </row>
    <row r="17" spans="3:4" x14ac:dyDescent="0.35">
      <c r="C17" s="33" t="s">
        <v>415</v>
      </c>
      <c r="D17" s="247" t="s">
        <v>660</v>
      </c>
    </row>
    <row r="18" spans="3:4" x14ac:dyDescent="0.35">
      <c r="C18" s="20" t="s">
        <v>419</v>
      </c>
      <c r="D18" s="248"/>
    </row>
    <row r="19" spans="3:4" x14ac:dyDescent="0.35">
      <c r="C19" s="20" t="s">
        <v>433</v>
      </c>
      <c r="D19" s="249">
        <v>243176</v>
      </c>
    </row>
    <row r="20" spans="3:4" x14ac:dyDescent="0.35">
      <c r="C20" s="132" t="s">
        <v>431</v>
      </c>
      <c r="D20" s="250">
        <v>243176</v>
      </c>
    </row>
    <row r="21" spans="3:4" ht="15" thickBot="1" x14ac:dyDescent="0.4">
      <c r="C21" s="80"/>
      <c r="D21" s="87"/>
    </row>
    <row r="22" spans="3:4" x14ac:dyDescent="0.35">
      <c r="C22" s="19"/>
      <c r="D22" s="19"/>
    </row>
    <row r="23" spans="3:4" x14ac:dyDescent="0.35">
      <c r="C23" s="19" t="s">
        <v>432</v>
      </c>
      <c r="D23" s="19"/>
    </row>
    <row r="24" spans="3:4" x14ac:dyDescent="0.35">
      <c r="C24" s="19"/>
      <c r="D24" s="19"/>
    </row>
    <row r="25" spans="3:4" ht="29" x14ac:dyDescent="0.35">
      <c r="C25" s="41"/>
      <c r="D25" s="251" t="s">
        <v>832</v>
      </c>
    </row>
    <row r="26" spans="3:4" ht="15" thickBot="1" x14ac:dyDescent="0.4">
      <c r="C26" s="77" t="s">
        <v>429</v>
      </c>
      <c r="D26" s="244" t="s">
        <v>413</v>
      </c>
    </row>
    <row r="27" spans="3:4" x14ac:dyDescent="0.35">
      <c r="C27" s="20" t="s">
        <v>416</v>
      </c>
      <c r="D27" s="245">
        <v>104.73</v>
      </c>
    </row>
    <row r="28" spans="3:4" x14ac:dyDescent="0.35">
      <c r="C28" s="20" t="s">
        <v>417</v>
      </c>
      <c r="D28" s="246">
        <v>270476</v>
      </c>
    </row>
    <row r="29" spans="3:4" x14ac:dyDescent="0.35">
      <c r="C29" s="20" t="s">
        <v>418</v>
      </c>
      <c r="D29" s="252" t="s">
        <v>1069</v>
      </c>
    </row>
    <row r="30" spans="3:4" x14ac:dyDescent="0.35">
      <c r="C30" s="20" t="s">
        <v>970</v>
      </c>
      <c r="D30" s="252" t="s">
        <v>973</v>
      </c>
    </row>
    <row r="31" spans="3:4" x14ac:dyDescent="0.35">
      <c r="C31" s="33" t="s">
        <v>415</v>
      </c>
      <c r="D31" s="247" t="s">
        <v>660</v>
      </c>
    </row>
    <row r="32" spans="3:4" x14ac:dyDescent="0.35">
      <c r="C32" s="20" t="s">
        <v>419</v>
      </c>
      <c r="D32" s="253"/>
    </row>
    <row r="33" spans="3:4" x14ac:dyDescent="0.35">
      <c r="C33" s="20" t="s">
        <v>433</v>
      </c>
      <c r="D33" s="249">
        <v>135238</v>
      </c>
    </row>
    <row r="34" spans="3:4" x14ac:dyDescent="0.35">
      <c r="C34" s="20" t="s">
        <v>431</v>
      </c>
      <c r="D34" s="250">
        <v>135238</v>
      </c>
    </row>
    <row r="35" spans="3:4" ht="15" thickBot="1" x14ac:dyDescent="0.4">
      <c r="C35" s="254"/>
      <c r="D35" s="254"/>
    </row>
  </sheetData>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08376C-6DAF-414B-9F58-767D8A8134E1}">
  <sheetPr codeName="Sheet79">
    <tabColor theme="9"/>
  </sheetPr>
  <dimension ref="C18:D40"/>
  <sheetViews>
    <sheetView showGridLines="0" zoomScale="70" zoomScaleNormal="70" workbookViewId="0">
      <selection activeCell="J29" sqref="J29"/>
    </sheetView>
  </sheetViews>
  <sheetFormatPr defaultRowHeight="14.5" x14ac:dyDescent="0.35"/>
  <cols>
    <col min="2" max="2" width="12.54296875" customWidth="1"/>
    <col min="3" max="3" width="136.54296875" customWidth="1"/>
    <col min="4" max="4" width="23.7265625" customWidth="1"/>
  </cols>
  <sheetData>
    <row r="18" spans="3:4" ht="44" thickBot="1" x14ac:dyDescent="0.4">
      <c r="C18" s="77" t="s">
        <v>430</v>
      </c>
      <c r="D18" s="244" t="s">
        <v>414</v>
      </c>
    </row>
    <row r="19" spans="3:4" x14ac:dyDescent="0.35">
      <c r="C19" s="20" t="s">
        <v>416</v>
      </c>
      <c r="D19" s="245">
        <v>89.61</v>
      </c>
    </row>
    <row r="20" spans="3:4" x14ac:dyDescent="0.35">
      <c r="C20" s="20" t="s">
        <v>417</v>
      </c>
      <c r="D20" s="246">
        <v>534968</v>
      </c>
    </row>
    <row r="21" spans="3:4" x14ac:dyDescent="0.35">
      <c r="C21" s="20" t="s">
        <v>418</v>
      </c>
      <c r="D21" s="252" t="s">
        <v>1070</v>
      </c>
    </row>
    <row r="22" spans="3:4" x14ac:dyDescent="0.35">
      <c r="C22" s="20" t="s">
        <v>970</v>
      </c>
      <c r="D22" s="252" t="s">
        <v>973</v>
      </c>
    </row>
    <row r="23" spans="3:4" x14ac:dyDescent="0.35">
      <c r="C23" s="33" t="s">
        <v>415</v>
      </c>
      <c r="D23" s="247" t="s">
        <v>845</v>
      </c>
    </row>
    <row r="24" spans="3:4" x14ac:dyDescent="0.35">
      <c r="C24" s="20" t="s">
        <v>419</v>
      </c>
      <c r="D24" s="248"/>
    </row>
    <row r="25" spans="3:4" x14ac:dyDescent="0.35">
      <c r="C25" s="20" t="s">
        <v>843</v>
      </c>
      <c r="D25" s="249">
        <v>267484</v>
      </c>
    </row>
    <row r="26" spans="3:4" x14ac:dyDescent="0.35">
      <c r="C26" s="132" t="s">
        <v>844</v>
      </c>
      <c r="D26" s="250">
        <v>267484</v>
      </c>
    </row>
    <row r="27" spans="3:4" ht="15" thickBot="1" x14ac:dyDescent="0.4">
      <c r="C27" s="80"/>
      <c r="D27" s="87"/>
    </row>
    <row r="28" spans="3:4" x14ac:dyDescent="0.35">
      <c r="C28" s="19"/>
      <c r="D28" s="19"/>
    </row>
    <row r="29" spans="3:4" x14ac:dyDescent="0.35">
      <c r="C29" s="19" t="s">
        <v>842</v>
      </c>
      <c r="D29" s="19"/>
    </row>
    <row r="30" spans="3:4" ht="29" x14ac:dyDescent="0.35">
      <c r="C30" s="41"/>
      <c r="D30" s="251" t="s">
        <v>832</v>
      </c>
    </row>
    <row r="31" spans="3:4" ht="15" thickBot="1" x14ac:dyDescent="0.4">
      <c r="C31" s="77" t="s">
        <v>429</v>
      </c>
      <c r="D31" s="244" t="s">
        <v>413</v>
      </c>
    </row>
    <row r="32" spans="3:4" x14ac:dyDescent="0.35">
      <c r="C32" s="20" t="s">
        <v>416</v>
      </c>
      <c r="D32" s="245">
        <v>89.61</v>
      </c>
    </row>
    <row r="33" spans="3:4" x14ac:dyDescent="0.35">
      <c r="C33" s="20" t="s">
        <v>417</v>
      </c>
      <c r="D33" s="246">
        <v>246902</v>
      </c>
    </row>
    <row r="34" spans="3:4" x14ac:dyDescent="0.35">
      <c r="C34" s="20" t="s">
        <v>418</v>
      </c>
      <c r="D34" s="252" t="s">
        <v>1070</v>
      </c>
    </row>
    <row r="35" spans="3:4" x14ac:dyDescent="0.35">
      <c r="C35" s="20" t="s">
        <v>970</v>
      </c>
      <c r="D35" s="252" t="s">
        <v>973</v>
      </c>
    </row>
    <row r="36" spans="3:4" x14ac:dyDescent="0.35">
      <c r="C36" s="33" t="s">
        <v>415</v>
      </c>
      <c r="D36" s="247" t="s">
        <v>845</v>
      </c>
    </row>
    <row r="37" spans="3:4" ht="13.9" customHeight="1" x14ac:dyDescent="0.35">
      <c r="C37" s="20" t="s">
        <v>419</v>
      </c>
      <c r="D37" s="253"/>
    </row>
    <row r="38" spans="3:4" x14ac:dyDescent="0.35">
      <c r="C38" s="20" t="s">
        <v>843</v>
      </c>
      <c r="D38" s="249">
        <v>123451</v>
      </c>
    </row>
    <row r="39" spans="3:4" x14ac:dyDescent="0.35">
      <c r="C39" s="20" t="s">
        <v>844</v>
      </c>
      <c r="D39" s="250">
        <v>123451</v>
      </c>
    </row>
    <row r="40" spans="3:4" ht="15" thickBot="1" x14ac:dyDescent="0.4">
      <c r="C40" s="254"/>
      <c r="D40" s="254"/>
    </row>
  </sheetData>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29160F-189A-4AB1-A0EB-AFFC88C83A53}">
  <sheetPr codeName="Sheet80">
    <tabColor theme="9"/>
  </sheetPr>
  <dimension ref="B10:M43"/>
  <sheetViews>
    <sheetView showGridLines="0" zoomScale="70" zoomScaleNormal="70" workbookViewId="0">
      <selection activeCell="N11" sqref="N11:N19"/>
    </sheetView>
  </sheetViews>
  <sheetFormatPr defaultRowHeight="14.5" x14ac:dyDescent="0.35"/>
  <cols>
    <col min="2" max="2" width="10" customWidth="1"/>
    <col min="4" max="4" width="10.26953125" customWidth="1"/>
    <col min="7" max="7" width="27" customWidth="1"/>
    <col min="8" max="10" width="14.7265625" customWidth="1"/>
    <col min="11" max="11" width="15.54296875" customWidth="1"/>
    <col min="12" max="13" width="14.7265625" customWidth="1"/>
  </cols>
  <sheetData>
    <row r="10" spans="2:13" ht="15" thickBot="1" x14ac:dyDescent="0.4">
      <c r="B10" s="19"/>
      <c r="C10" s="19"/>
      <c r="D10" s="19"/>
      <c r="E10" s="19"/>
      <c r="F10" s="19"/>
      <c r="G10" s="19"/>
      <c r="H10" s="19"/>
      <c r="I10" s="19"/>
      <c r="J10" s="568" t="s">
        <v>63</v>
      </c>
      <c r="K10" s="568"/>
      <c r="L10" s="540" t="s">
        <v>90</v>
      </c>
      <c r="M10" s="540"/>
    </row>
    <row r="11" spans="2:13" x14ac:dyDescent="0.35">
      <c r="B11" s="19"/>
      <c r="C11" s="19"/>
      <c r="D11" s="19"/>
      <c r="E11" s="19"/>
      <c r="F11" s="19"/>
      <c r="G11" s="19"/>
      <c r="H11" s="19"/>
      <c r="I11" s="19"/>
      <c r="J11" s="196">
        <v>2024</v>
      </c>
      <c r="K11" s="20">
        <v>2023</v>
      </c>
      <c r="L11" s="196">
        <v>2024</v>
      </c>
      <c r="M11" s="20">
        <v>2023</v>
      </c>
    </row>
    <row r="12" spans="2:13" ht="15" thickBot="1" x14ac:dyDescent="0.4">
      <c r="B12" s="19"/>
      <c r="C12" s="82"/>
      <c r="D12" s="82"/>
      <c r="E12" s="82"/>
      <c r="F12" s="82"/>
      <c r="G12" s="82"/>
      <c r="H12" s="82"/>
      <c r="I12" s="82"/>
      <c r="J12" s="81" t="s">
        <v>1</v>
      </c>
      <c r="K12" s="75" t="s">
        <v>1</v>
      </c>
      <c r="L12" s="81" t="s">
        <v>1</v>
      </c>
      <c r="M12" s="75" t="s">
        <v>1</v>
      </c>
    </row>
    <row r="13" spans="2:13" ht="15" customHeight="1" x14ac:dyDescent="0.35">
      <c r="B13" s="19"/>
      <c r="C13" s="20" t="s">
        <v>438</v>
      </c>
      <c r="D13" s="20"/>
      <c r="E13" s="20"/>
      <c r="F13" s="20"/>
      <c r="G13" s="257"/>
      <c r="H13" s="257"/>
      <c r="I13" s="257"/>
      <c r="J13" s="40"/>
      <c r="K13" s="24" t="s">
        <v>854</v>
      </c>
      <c r="L13" s="40"/>
      <c r="M13" s="24" t="s">
        <v>854</v>
      </c>
    </row>
    <row r="14" spans="2:13" x14ac:dyDescent="0.35">
      <c r="B14" s="19"/>
      <c r="C14" s="20" t="s">
        <v>437</v>
      </c>
      <c r="D14" s="20"/>
      <c r="E14" s="20"/>
      <c r="F14" s="20"/>
      <c r="G14" s="19"/>
      <c r="H14" s="19"/>
      <c r="I14" s="19"/>
      <c r="J14" s="40" t="s">
        <v>849</v>
      </c>
      <c r="K14" s="24" t="s">
        <v>661</v>
      </c>
      <c r="L14" s="40" t="s">
        <v>859</v>
      </c>
      <c r="M14" s="24" t="s">
        <v>661</v>
      </c>
    </row>
    <row r="15" spans="2:13" x14ac:dyDescent="0.35">
      <c r="B15" s="19"/>
      <c r="C15" s="20" t="s">
        <v>436</v>
      </c>
      <c r="D15" s="20"/>
      <c r="E15" s="20"/>
      <c r="F15" s="20"/>
      <c r="G15" s="19"/>
      <c r="H15" s="19"/>
      <c r="I15" s="19"/>
      <c r="J15" s="40" t="s">
        <v>974</v>
      </c>
      <c r="K15" s="24" t="s">
        <v>855</v>
      </c>
      <c r="L15" s="40" t="s">
        <v>860</v>
      </c>
      <c r="M15" s="24" t="s">
        <v>863</v>
      </c>
    </row>
    <row r="16" spans="2:13" x14ac:dyDescent="0.35">
      <c r="B16" s="19"/>
      <c r="C16" s="20" t="s">
        <v>435</v>
      </c>
      <c r="D16" s="20"/>
      <c r="E16" s="20"/>
      <c r="F16" s="20"/>
      <c r="G16" s="19"/>
      <c r="H16" s="19"/>
      <c r="I16" s="19"/>
      <c r="J16" s="40" t="s">
        <v>850</v>
      </c>
      <c r="K16" s="24" t="s">
        <v>856</v>
      </c>
      <c r="L16" s="40" t="s">
        <v>662</v>
      </c>
      <c r="M16" s="24" t="s">
        <v>864</v>
      </c>
    </row>
    <row r="17" spans="2:13" x14ac:dyDescent="0.35">
      <c r="B17" s="19"/>
      <c r="C17" s="20" t="s">
        <v>434</v>
      </c>
      <c r="D17" s="20"/>
      <c r="E17" s="20"/>
      <c r="F17" s="20"/>
      <c r="G17" s="19"/>
      <c r="H17" s="19"/>
      <c r="I17" s="19"/>
      <c r="J17" s="40" t="s">
        <v>851</v>
      </c>
      <c r="K17" s="24" t="s">
        <v>857</v>
      </c>
      <c r="L17" s="40" t="s">
        <v>850</v>
      </c>
      <c r="M17" s="24" t="s">
        <v>852</v>
      </c>
    </row>
    <row r="18" spans="2:13" x14ac:dyDescent="0.35">
      <c r="B18" s="19"/>
      <c r="C18" s="33" t="s">
        <v>846</v>
      </c>
      <c r="D18" s="33"/>
      <c r="E18" s="33"/>
      <c r="F18" s="33"/>
      <c r="G18" s="140"/>
      <c r="H18" s="140"/>
      <c r="I18" s="140"/>
      <c r="J18" s="258" t="s">
        <v>852</v>
      </c>
      <c r="K18" s="31" t="s">
        <v>649</v>
      </c>
      <c r="L18" s="258" t="s">
        <v>861</v>
      </c>
      <c r="M18" s="31" t="s">
        <v>649</v>
      </c>
    </row>
    <row r="19" spans="2:13" ht="15" thickBot="1" x14ac:dyDescent="0.4">
      <c r="B19" s="19"/>
      <c r="C19" s="82"/>
      <c r="D19" s="82"/>
      <c r="E19" s="82"/>
      <c r="F19" s="82"/>
      <c r="G19" s="82"/>
      <c r="H19" s="82"/>
      <c r="I19" s="82"/>
      <c r="J19" s="81" t="s">
        <v>853</v>
      </c>
      <c r="K19" s="75" t="s">
        <v>858</v>
      </c>
      <c r="L19" s="81" t="s">
        <v>862</v>
      </c>
      <c r="M19" s="75" t="s">
        <v>865</v>
      </c>
    </row>
    <row r="20" spans="2:13" x14ac:dyDescent="0.35">
      <c r="B20" s="19"/>
      <c r="C20" s="19"/>
      <c r="D20" s="19"/>
      <c r="E20" s="19"/>
      <c r="F20" s="19"/>
      <c r="G20" s="19"/>
      <c r="H20" s="19"/>
      <c r="I20" s="19"/>
      <c r="J20" s="261"/>
      <c r="K20" s="24"/>
      <c r="L20" s="261"/>
      <c r="M20" s="24"/>
    </row>
    <row r="21" spans="2:13" x14ac:dyDescent="0.35">
      <c r="B21" s="19"/>
      <c r="C21" s="19"/>
      <c r="D21" s="19"/>
      <c r="E21" s="19"/>
      <c r="F21" s="19"/>
      <c r="G21" s="19"/>
      <c r="H21" s="19"/>
      <c r="I21" s="19"/>
      <c r="J21" s="19"/>
      <c r="K21" s="19"/>
      <c r="L21" s="19"/>
      <c r="M21" s="19"/>
    </row>
    <row r="22" spans="2:13" x14ac:dyDescent="0.35">
      <c r="B22" s="19"/>
      <c r="C22" s="19"/>
      <c r="D22" s="19"/>
      <c r="E22" s="19"/>
      <c r="F22" s="19"/>
      <c r="G22" s="19"/>
      <c r="H22" s="19"/>
      <c r="I22" s="19"/>
      <c r="J22" s="19"/>
      <c r="K22" s="19"/>
      <c r="L22" s="19"/>
      <c r="M22" s="19"/>
    </row>
    <row r="23" spans="2:13" x14ac:dyDescent="0.35">
      <c r="B23" s="19"/>
      <c r="C23" s="19"/>
      <c r="D23" s="19"/>
      <c r="E23" s="19"/>
      <c r="F23" s="19"/>
      <c r="G23" s="19"/>
      <c r="H23" s="19"/>
      <c r="I23" s="19"/>
      <c r="J23" s="19"/>
      <c r="K23" s="19"/>
      <c r="L23" s="19"/>
      <c r="M23" s="19"/>
    </row>
    <row r="24" spans="2:13" ht="15" thickBot="1" x14ac:dyDescent="0.4">
      <c r="B24" s="19"/>
      <c r="C24" s="19"/>
      <c r="D24" s="19"/>
      <c r="E24" s="19"/>
      <c r="F24" s="19"/>
      <c r="G24" s="19"/>
      <c r="H24" s="540" t="s">
        <v>29</v>
      </c>
      <c r="I24" s="540"/>
      <c r="J24" s="540" t="s">
        <v>580</v>
      </c>
      <c r="K24" s="540"/>
      <c r="L24" s="540" t="s">
        <v>847</v>
      </c>
      <c r="M24" s="540"/>
    </row>
    <row r="25" spans="2:13" x14ac:dyDescent="0.35">
      <c r="B25" s="19"/>
      <c r="C25" s="19"/>
      <c r="D25" s="19"/>
      <c r="E25" s="19"/>
      <c r="F25" s="19"/>
      <c r="G25" s="19"/>
      <c r="H25" s="196">
        <v>2024</v>
      </c>
      <c r="I25" s="20">
        <v>2023</v>
      </c>
      <c r="J25" s="196">
        <v>2024</v>
      </c>
      <c r="K25" s="20">
        <v>2023</v>
      </c>
      <c r="L25" s="196">
        <v>2024</v>
      </c>
      <c r="M25" s="20">
        <v>2023</v>
      </c>
    </row>
    <row r="26" spans="2:13" ht="15" thickBot="1" x14ac:dyDescent="0.4">
      <c r="B26" s="19"/>
      <c r="C26" s="82"/>
      <c r="D26" s="82"/>
      <c r="E26" s="82"/>
      <c r="F26" s="82"/>
      <c r="G26" s="82"/>
      <c r="H26" s="81" t="s">
        <v>1</v>
      </c>
      <c r="I26" s="75" t="s">
        <v>1</v>
      </c>
      <c r="J26" s="81" t="s">
        <v>1</v>
      </c>
      <c r="K26" s="75" t="s">
        <v>1</v>
      </c>
      <c r="L26" s="81" t="s">
        <v>1</v>
      </c>
      <c r="M26" s="75" t="s">
        <v>1</v>
      </c>
    </row>
    <row r="27" spans="2:13" ht="15.5" x14ac:dyDescent="0.35">
      <c r="B27" s="199">
        <v>20.100000000000001</v>
      </c>
      <c r="C27" s="126" t="s">
        <v>439</v>
      </c>
      <c r="D27" s="126"/>
      <c r="E27" s="126"/>
      <c r="F27" s="126"/>
      <c r="G27" s="126"/>
      <c r="H27" s="146"/>
      <c r="I27" s="89"/>
      <c r="J27" s="146"/>
      <c r="K27" s="89"/>
      <c r="L27" s="146"/>
      <c r="M27" s="89"/>
    </row>
    <row r="28" spans="2:13" x14ac:dyDescent="0.35">
      <c r="B28" s="19"/>
      <c r="C28" s="556" t="s">
        <v>63</v>
      </c>
      <c r="D28" s="556"/>
      <c r="E28" s="556"/>
      <c r="F28" s="556"/>
      <c r="G28" s="556"/>
      <c r="H28" s="146"/>
      <c r="I28" s="89"/>
      <c r="J28" s="146"/>
      <c r="K28" s="89"/>
      <c r="L28" s="146"/>
      <c r="M28" s="89"/>
    </row>
    <row r="29" spans="2:13" x14ac:dyDescent="0.35">
      <c r="B29" s="19"/>
      <c r="C29" s="536" t="s">
        <v>32</v>
      </c>
      <c r="D29" s="536"/>
      <c r="E29" s="536"/>
      <c r="F29" s="536"/>
      <c r="G29" s="536"/>
      <c r="H29" s="360">
        <v>0</v>
      </c>
      <c r="I29" s="397">
        <v>0</v>
      </c>
      <c r="J29" s="360">
        <v>-33867</v>
      </c>
      <c r="K29" s="397">
        <v>-32578</v>
      </c>
      <c r="L29" s="360">
        <v>-33867</v>
      </c>
      <c r="M29" s="397">
        <v>-32578</v>
      </c>
    </row>
    <row r="30" spans="2:13" x14ac:dyDescent="0.35">
      <c r="B30" s="19"/>
      <c r="C30" s="536" t="s">
        <v>440</v>
      </c>
      <c r="D30" s="536"/>
      <c r="E30" s="536"/>
      <c r="F30" s="536"/>
      <c r="G30" s="536"/>
      <c r="H30" s="360">
        <v>789</v>
      </c>
      <c r="I30" s="397">
        <v>777</v>
      </c>
      <c r="J30" s="360">
        <v>-123</v>
      </c>
      <c r="K30" s="397">
        <v>-124</v>
      </c>
      <c r="L30" s="360">
        <v>665</v>
      </c>
      <c r="M30" s="397">
        <v>653</v>
      </c>
    </row>
    <row r="31" spans="2:13" ht="16.5" x14ac:dyDescent="0.35">
      <c r="B31" s="19"/>
      <c r="C31" s="566" t="s">
        <v>975</v>
      </c>
      <c r="D31" s="566"/>
      <c r="E31" s="566"/>
      <c r="F31" s="566"/>
      <c r="G31" s="566"/>
      <c r="H31" s="360">
        <v>56408</v>
      </c>
      <c r="I31" s="397">
        <v>33610</v>
      </c>
      <c r="J31" s="360">
        <v>0</v>
      </c>
      <c r="K31" s="397">
        <v>0</v>
      </c>
      <c r="L31" s="360">
        <v>56408</v>
      </c>
      <c r="M31" s="397">
        <v>33610</v>
      </c>
    </row>
    <row r="32" spans="2:13" ht="16.5" x14ac:dyDescent="0.35">
      <c r="B32" s="19"/>
      <c r="C32" s="566" t="s">
        <v>976</v>
      </c>
      <c r="D32" s="566"/>
      <c r="E32" s="566"/>
      <c r="F32" s="566"/>
      <c r="G32" s="566"/>
      <c r="H32" s="360">
        <v>0</v>
      </c>
      <c r="I32" s="397">
        <v>0</v>
      </c>
      <c r="J32" s="360">
        <v>-48434</v>
      </c>
      <c r="K32" s="397">
        <v>-16125</v>
      </c>
      <c r="L32" s="360">
        <v>-48434</v>
      </c>
      <c r="M32" s="397">
        <v>-16125</v>
      </c>
    </row>
    <row r="33" spans="2:13" x14ac:dyDescent="0.35">
      <c r="B33" s="19"/>
      <c r="C33" s="536" t="s">
        <v>55</v>
      </c>
      <c r="D33" s="536"/>
      <c r="E33" s="536"/>
      <c r="F33" s="536"/>
      <c r="G33" s="536"/>
      <c r="H33" s="360">
        <v>18491</v>
      </c>
      <c r="I33" s="397">
        <v>23045</v>
      </c>
      <c r="J33" s="360">
        <v>0</v>
      </c>
      <c r="K33" s="397">
        <v>0</v>
      </c>
      <c r="L33" s="360">
        <v>18491</v>
      </c>
      <c r="M33" s="397">
        <v>23045</v>
      </c>
    </row>
    <row r="34" spans="2:13" x14ac:dyDescent="0.35">
      <c r="B34" s="19"/>
      <c r="C34" s="536" t="s">
        <v>441</v>
      </c>
      <c r="D34" s="536"/>
      <c r="E34" s="536"/>
      <c r="F34" s="536"/>
      <c r="G34" s="536"/>
      <c r="H34" s="360">
        <v>4696</v>
      </c>
      <c r="I34" s="397">
        <v>3046</v>
      </c>
      <c r="J34" s="360">
        <v>0</v>
      </c>
      <c r="K34" s="397">
        <v>0</v>
      </c>
      <c r="L34" s="360">
        <v>4696</v>
      </c>
      <c r="M34" s="397">
        <v>3046</v>
      </c>
    </row>
    <row r="35" spans="2:13" x14ac:dyDescent="0.35">
      <c r="B35" s="19"/>
      <c r="C35" s="536" t="s">
        <v>442</v>
      </c>
      <c r="D35" s="536"/>
      <c r="E35" s="536"/>
      <c r="F35" s="536"/>
      <c r="G35" s="536"/>
      <c r="H35" s="360">
        <v>0</v>
      </c>
      <c r="I35" s="397">
        <v>0</v>
      </c>
      <c r="J35" s="360">
        <v>-5916</v>
      </c>
      <c r="K35" s="397">
        <v>-8444</v>
      </c>
      <c r="L35" s="360">
        <v>-5916</v>
      </c>
      <c r="M35" s="397">
        <v>-8444</v>
      </c>
    </row>
    <row r="36" spans="2:13" x14ac:dyDescent="0.35">
      <c r="B36" s="19"/>
      <c r="C36" s="536" t="s">
        <v>443</v>
      </c>
      <c r="D36" s="536"/>
      <c r="E36" s="536"/>
      <c r="F36" s="536"/>
      <c r="G36" s="536"/>
      <c r="H36" s="360">
        <v>170</v>
      </c>
      <c r="I36" s="397">
        <v>472</v>
      </c>
      <c r="J36" s="360">
        <v>0</v>
      </c>
      <c r="K36" s="397">
        <v>0</v>
      </c>
      <c r="L36" s="360">
        <v>170</v>
      </c>
      <c r="M36" s="397">
        <v>472</v>
      </c>
    </row>
    <row r="37" spans="2:13" x14ac:dyDescent="0.35">
      <c r="B37" s="19"/>
      <c r="C37" s="536" t="s">
        <v>444</v>
      </c>
      <c r="D37" s="536"/>
      <c r="E37" s="536"/>
      <c r="F37" s="536"/>
      <c r="G37" s="536"/>
      <c r="H37" s="360">
        <v>0</v>
      </c>
      <c r="I37" s="397">
        <v>0</v>
      </c>
      <c r="J37" s="360">
        <v>-7321</v>
      </c>
      <c r="K37" s="397">
        <v>-2296</v>
      </c>
      <c r="L37" s="360">
        <v>-7321</v>
      </c>
      <c r="M37" s="397">
        <v>-2296</v>
      </c>
    </row>
    <row r="38" spans="2:13" x14ac:dyDescent="0.35">
      <c r="B38" s="19"/>
      <c r="C38" s="536" t="s">
        <v>848</v>
      </c>
      <c r="D38" s="536"/>
      <c r="E38" s="536"/>
      <c r="F38" s="536"/>
      <c r="G38" s="536"/>
      <c r="H38" s="360">
        <v>4776</v>
      </c>
      <c r="I38" s="397">
        <v>0</v>
      </c>
      <c r="J38" s="360">
        <v>0</v>
      </c>
      <c r="K38" s="397">
        <v>-3392</v>
      </c>
      <c r="L38" s="360">
        <v>4776</v>
      </c>
      <c r="M38" s="397">
        <v>-3392</v>
      </c>
    </row>
    <row r="39" spans="2:13" x14ac:dyDescent="0.35">
      <c r="B39" s="19"/>
      <c r="C39" s="536" t="s">
        <v>445</v>
      </c>
      <c r="D39" s="536"/>
      <c r="E39" s="536"/>
      <c r="F39" s="536"/>
      <c r="G39" s="536"/>
      <c r="H39" s="360">
        <v>0</v>
      </c>
      <c r="I39" s="397">
        <v>0</v>
      </c>
      <c r="J39" s="360">
        <v>-867</v>
      </c>
      <c r="K39" s="397">
        <v>-867</v>
      </c>
      <c r="L39" s="360">
        <v>-867</v>
      </c>
      <c r="M39" s="397">
        <v>-867</v>
      </c>
    </row>
    <row r="40" spans="2:13" x14ac:dyDescent="0.35">
      <c r="B40" s="19"/>
      <c r="C40" s="536" t="s">
        <v>446</v>
      </c>
      <c r="D40" s="536"/>
      <c r="E40" s="536"/>
      <c r="F40" s="536"/>
      <c r="G40" s="536"/>
      <c r="H40" s="360">
        <v>232</v>
      </c>
      <c r="I40" s="397">
        <v>247</v>
      </c>
      <c r="J40" s="360">
        <v>0</v>
      </c>
      <c r="K40" s="397">
        <v>0</v>
      </c>
      <c r="L40" s="360">
        <v>232</v>
      </c>
      <c r="M40" s="397">
        <v>247</v>
      </c>
    </row>
    <row r="41" spans="2:13" x14ac:dyDescent="0.35">
      <c r="B41" s="19"/>
      <c r="C41" s="567" t="s">
        <v>447</v>
      </c>
      <c r="D41" s="567"/>
      <c r="E41" s="567"/>
      <c r="F41" s="567"/>
      <c r="G41" s="567"/>
      <c r="H41" s="406">
        <v>9862</v>
      </c>
      <c r="I41" s="407">
        <v>8039</v>
      </c>
      <c r="J41" s="406">
        <v>0</v>
      </c>
      <c r="K41" s="407">
        <v>0</v>
      </c>
      <c r="L41" s="406">
        <v>9862</v>
      </c>
      <c r="M41" s="407">
        <v>8039</v>
      </c>
    </row>
    <row r="42" spans="2:13" ht="15" thickBot="1" x14ac:dyDescent="0.4">
      <c r="B42" s="19"/>
      <c r="C42" s="539" t="s">
        <v>82</v>
      </c>
      <c r="D42" s="539"/>
      <c r="E42" s="539"/>
      <c r="F42" s="539"/>
      <c r="G42" s="539"/>
      <c r="H42" s="408">
        <v>95425</v>
      </c>
      <c r="I42" s="409">
        <f>SUM(I29:I41)</f>
        <v>69236</v>
      </c>
      <c r="J42" s="408">
        <f>SUM(J29:J41)</f>
        <v>-96528</v>
      </c>
      <c r="K42" s="409">
        <f>SUM(K29:K41)</f>
        <v>-63826</v>
      </c>
      <c r="L42" s="408">
        <f>SUM(L29:L41)</f>
        <v>-1105</v>
      </c>
      <c r="M42" s="409">
        <f>SUM(M29:M41)</f>
        <v>5410</v>
      </c>
    </row>
    <row r="43" spans="2:13" x14ac:dyDescent="0.35">
      <c r="I43" t="s">
        <v>1071</v>
      </c>
    </row>
  </sheetData>
  <mergeCells count="20">
    <mergeCell ref="J10:K10"/>
    <mergeCell ref="L10:M10"/>
    <mergeCell ref="H24:I24"/>
    <mergeCell ref="J24:K24"/>
    <mergeCell ref="L24:M24"/>
    <mergeCell ref="C41:G41"/>
    <mergeCell ref="C42:G42"/>
    <mergeCell ref="C38:G38"/>
    <mergeCell ref="C39:G39"/>
    <mergeCell ref="C40:G40"/>
    <mergeCell ref="C33:G33"/>
    <mergeCell ref="C34:G34"/>
    <mergeCell ref="C35:G35"/>
    <mergeCell ref="C36:G36"/>
    <mergeCell ref="C37:G37"/>
    <mergeCell ref="C28:G28"/>
    <mergeCell ref="C29:G29"/>
    <mergeCell ref="C30:G30"/>
    <mergeCell ref="C31:G31"/>
    <mergeCell ref="C32:G32"/>
  </mergeCell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208C53-6773-4AC6-ABCF-4875DBB54012}">
  <sheetPr codeName="Sheet81">
    <tabColor theme="9"/>
  </sheetPr>
  <dimension ref="B6:N31"/>
  <sheetViews>
    <sheetView showGridLines="0" zoomScale="70" zoomScaleNormal="70" workbookViewId="0">
      <selection activeCell="N32" sqref="N32"/>
    </sheetView>
  </sheetViews>
  <sheetFormatPr defaultRowHeight="14.5" x14ac:dyDescent="0.35"/>
  <cols>
    <col min="3" max="3" width="10.26953125" customWidth="1"/>
    <col min="7" max="7" width="30.7265625" customWidth="1"/>
    <col min="9" max="9" width="13.26953125" customWidth="1"/>
    <col min="10" max="10" width="14.7265625" customWidth="1"/>
    <col min="11" max="11" width="14.26953125" customWidth="1"/>
    <col min="12" max="12" width="12.453125" customWidth="1"/>
    <col min="13" max="13" width="12.26953125" customWidth="1"/>
    <col min="14" max="14" width="14.54296875" customWidth="1"/>
  </cols>
  <sheetData>
    <row r="6" spans="2:14" x14ac:dyDescent="0.35">
      <c r="B6" s="19"/>
      <c r="C6" s="19"/>
      <c r="D6" s="19"/>
      <c r="E6" s="19"/>
      <c r="F6" s="19"/>
      <c r="G6" s="19"/>
      <c r="H6" s="19"/>
      <c r="I6" s="19"/>
      <c r="J6" s="19"/>
      <c r="K6" s="19"/>
      <c r="L6" s="19"/>
      <c r="M6" s="19"/>
      <c r="N6" s="19"/>
    </row>
    <row r="7" spans="2:14" x14ac:dyDescent="0.35">
      <c r="B7" s="19"/>
      <c r="C7" s="19"/>
      <c r="D7" s="19"/>
      <c r="E7" s="19"/>
      <c r="F7" s="19"/>
      <c r="G7" s="19"/>
      <c r="H7" s="260"/>
      <c r="I7" s="260"/>
      <c r="J7" s="229"/>
      <c r="K7" s="260"/>
      <c r="L7" s="261"/>
      <c r="M7" s="262"/>
      <c r="N7" s="261"/>
    </row>
    <row r="8" spans="2:14" x14ac:dyDescent="0.35">
      <c r="B8" s="19"/>
      <c r="C8" s="19"/>
      <c r="D8" s="19"/>
      <c r="E8" s="19"/>
      <c r="F8" s="19"/>
      <c r="G8" s="19"/>
      <c r="H8" s="260"/>
      <c r="I8" s="260"/>
      <c r="J8" s="229"/>
      <c r="K8" s="260"/>
      <c r="L8" s="261"/>
      <c r="M8" s="262"/>
      <c r="N8" s="261"/>
    </row>
    <row r="9" spans="2:14" ht="15" thickBot="1" x14ac:dyDescent="0.4">
      <c r="B9" s="19"/>
      <c r="C9" s="19"/>
      <c r="D9" s="19"/>
      <c r="E9" s="19"/>
      <c r="F9" s="19"/>
      <c r="G9" s="19"/>
      <c r="H9" s="263"/>
      <c r="I9" s="263"/>
      <c r="J9" s="264"/>
      <c r="K9" s="263"/>
      <c r="L9" s="265"/>
      <c r="M9" s="266"/>
      <c r="N9" s="265"/>
    </row>
    <row r="10" spans="2:14" x14ac:dyDescent="0.35">
      <c r="B10" s="19"/>
      <c r="C10" s="19"/>
      <c r="D10" s="19"/>
      <c r="E10" s="19"/>
      <c r="F10" s="19"/>
      <c r="G10" s="19"/>
      <c r="H10" s="24" t="s">
        <v>448</v>
      </c>
      <c r="I10" s="24" t="s">
        <v>450</v>
      </c>
      <c r="J10" s="20"/>
      <c r="K10" s="24" t="s">
        <v>448</v>
      </c>
      <c r="L10" s="40" t="s">
        <v>454</v>
      </c>
      <c r="M10" s="196"/>
      <c r="N10" s="40" t="s">
        <v>448</v>
      </c>
    </row>
    <row r="11" spans="2:14" x14ac:dyDescent="0.35">
      <c r="B11" s="19"/>
      <c r="C11" s="19"/>
      <c r="D11" s="19"/>
      <c r="E11" s="19"/>
      <c r="F11" s="19"/>
      <c r="G11" s="19"/>
      <c r="H11" s="89" t="s">
        <v>449</v>
      </c>
      <c r="I11" s="24" t="s">
        <v>663</v>
      </c>
      <c r="J11" s="24" t="s">
        <v>450</v>
      </c>
      <c r="K11" s="89" t="s">
        <v>453</v>
      </c>
      <c r="L11" s="40" t="s">
        <v>455</v>
      </c>
      <c r="M11" s="40" t="s">
        <v>450</v>
      </c>
      <c r="N11" s="146" t="s">
        <v>453</v>
      </c>
    </row>
    <row r="12" spans="2:14" x14ac:dyDescent="0.35">
      <c r="B12" s="19"/>
      <c r="C12" s="19"/>
      <c r="D12" s="19"/>
      <c r="E12" s="19"/>
      <c r="F12" s="19"/>
      <c r="G12" s="19"/>
      <c r="H12" s="24">
        <v>2023</v>
      </c>
      <c r="I12" s="24" t="s">
        <v>451</v>
      </c>
      <c r="J12" s="24" t="s">
        <v>456</v>
      </c>
      <c r="K12" s="24">
        <v>2023</v>
      </c>
      <c r="L12" s="40" t="s">
        <v>451</v>
      </c>
      <c r="M12" s="40" t="s">
        <v>456</v>
      </c>
      <c r="N12" s="40">
        <v>2024</v>
      </c>
    </row>
    <row r="13" spans="2:14" ht="15" thickBot="1" x14ac:dyDescent="0.4">
      <c r="B13" s="19"/>
      <c r="C13" s="82"/>
      <c r="D13" s="82"/>
      <c r="E13" s="82"/>
      <c r="F13" s="82"/>
      <c r="G13" s="82"/>
      <c r="H13" s="75" t="s">
        <v>1</v>
      </c>
      <c r="I13" s="75" t="s">
        <v>1</v>
      </c>
      <c r="J13" s="75" t="s">
        <v>1</v>
      </c>
      <c r="K13" s="75" t="s">
        <v>1</v>
      </c>
      <c r="L13" s="81" t="s">
        <v>1</v>
      </c>
      <c r="M13" s="81" t="s">
        <v>1</v>
      </c>
      <c r="N13" s="81" t="s">
        <v>1</v>
      </c>
    </row>
    <row r="14" spans="2:14" ht="15.5" x14ac:dyDescent="0.35">
      <c r="B14" s="199">
        <v>20.2</v>
      </c>
      <c r="C14" s="126" t="s">
        <v>866</v>
      </c>
      <c r="D14" s="126"/>
      <c r="E14" s="126"/>
      <c r="F14" s="126"/>
      <c r="G14" s="126"/>
      <c r="H14" s="255"/>
      <c r="I14" s="255"/>
      <c r="J14" s="255"/>
      <c r="K14" s="255"/>
      <c r="L14" s="188"/>
      <c r="M14" s="188"/>
      <c r="N14" s="188"/>
    </row>
    <row r="15" spans="2:14" x14ac:dyDescent="0.35">
      <c r="B15" s="19"/>
      <c r="C15" s="556" t="s">
        <v>63</v>
      </c>
      <c r="D15" s="556"/>
      <c r="E15" s="556"/>
      <c r="F15" s="556"/>
      <c r="G15" s="556"/>
      <c r="H15" s="20"/>
      <c r="I15" s="89"/>
      <c r="J15" s="89"/>
      <c r="K15" s="89"/>
      <c r="L15" s="188"/>
      <c r="M15" s="188"/>
      <c r="N15" s="188"/>
    </row>
    <row r="16" spans="2:14" x14ac:dyDescent="0.35">
      <c r="B16" s="19"/>
      <c r="C16" s="536" t="s">
        <v>384</v>
      </c>
      <c r="D16" s="536"/>
      <c r="E16" s="536"/>
      <c r="F16" s="536"/>
      <c r="G16" s="536"/>
      <c r="H16" s="369">
        <v>-31019</v>
      </c>
      <c r="I16" s="369">
        <v>-1559</v>
      </c>
      <c r="J16" s="369">
        <v>0</v>
      </c>
      <c r="K16" s="369">
        <v>-32578</v>
      </c>
      <c r="L16" s="438">
        <v>-1289</v>
      </c>
      <c r="M16" s="438">
        <v>0</v>
      </c>
      <c r="N16" s="438">
        <f>SUM(K16:M16)</f>
        <v>-33867</v>
      </c>
    </row>
    <row r="17" spans="2:14" x14ac:dyDescent="0.35">
      <c r="B17" s="19"/>
      <c r="C17" s="536" t="s">
        <v>458</v>
      </c>
      <c r="D17" s="536"/>
      <c r="E17" s="536"/>
      <c r="F17" s="536"/>
      <c r="G17" s="536"/>
      <c r="H17" s="369">
        <v>966</v>
      </c>
      <c r="I17" s="369">
        <v>-313</v>
      </c>
      <c r="J17" s="369">
        <v>0</v>
      </c>
      <c r="K17" s="369">
        <v>653</v>
      </c>
      <c r="L17" s="438">
        <v>12</v>
      </c>
      <c r="M17" s="438">
        <v>0</v>
      </c>
      <c r="N17" s="438">
        <f t="shared" ref="N17:N30" si="0">SUM(K17:M17)</f>
        <v>665</v>
      </c>
    </row>
    <row r="18" spans="2:14" x14ac:dyDescent="0.35">
      <c r="B18" s="19"/>
      <c r="C18" s="20" t="s">
        <v>977</v>
      </c>
      <c r="D18" s="20"/>
      <c r="E18" s="20"/>
      <c r="F18" s="20"/>
      <c r="G18" s="20"/>
      <c r="H18" s="369">
        <v>-6</v>
      </c>
      <c r="I18" s="369">
        <v>6</v>
      </c>
      <c r="J18" s="369">
        <v>0</v>
      </c>
      <c r="K18" s="369">
        <v>0</v>
      </c>
      <c r="L18" s="438">
        <v>0</v>
      </c>
      <c r="M18" s="438">
        <v>0</v>
      </c>
      <c r="N18" s="438">
        <f t="shared" si="0"/>
        <v>0</v>
      </c>
    </row>
    <row r="19" spans="2:14" ht="16.5" x14ac:dyDescent="0.35">
      <c r="B19" s="19"/>
      <c r="C19" s="536" t="s">
        <v>978</v>
      </c>
      <c r="D19" s="536"/>
      <c r="E19" s="536"/>
      <c r="F19" s="536"/>
      <c r="G19" s="536"/>
      <c r="H19" s="369">
        <v>51374</v>
      </c>
      <c r="I19" s="369">
        <v>-17764</v>
      </c>
      <c r="J19" s="369">
        <v>0</v>
      </c>
      <c r="K19" s="369">
        <v>33610</v>
      </c>
      <c r="L19" s="438">
        <v>22798</v>
      </c>
      <c r="M19" s="438">
        <v>0</v>
      </c>
      <c r="N19" s="438">
        <f t="shared" si="0"/>
        <v>56408</v>
      </c>
    </row>
    <row r="20" spans="2:14" ht="16.5" x14ac:dyDescent="0.35">
      <c r="B20" s="19"/>
      <c r="C20" s="536" t="s">
        <v>979</v>
      </c>
      <c r="D20" s="536"/>
      <c r="E20" s="536"/>
      <c r="F20" s="536"/>
      <c r="G20" s="536"/>
      <c r="H20" s="369">
        <v>-26481</v>
      </c>
      <c r="I20" s="369">
        <v>10356</v>
      </c>
      <c r="J20" s="369">
        <v>0</v>
      </c>
      <c r="K20" s="369">
        <v>-16125</v>
      </c>
      <c r="L20" s="438">
        <v>-32310</v>
      </c>
      <c r="M20" s="438">
        <v>0</v>
      </c>
      <c r="N20" s="438">
        <f t="shared" si="0"/>
        <v>-48435</v>
      </c>
    </row>
    <row r="21" spans="2:14" x14ac:dyDescent="0.35">
      <c r="B21" s="19"/>
      <c r="C21" s="536" t="s">
        <v>55</v>
      </c>
      <c r="D21" s="536"/>
      <c r="E21" s="536"/>
      <c r="F21" s="536"/>
      <c r="G21" s="536"/>
      <c r="H21" s="369">
        <v>22874</v>
      </c>
      <c r="I21" s="369">
        <v>172</v>
      </c>
      <c r="J21" s="369">
        <v>0</v>
      </c>
      <c r="K21" s="369">
        <v>23045</v>
      </c>
      <c r="L21" s="438">
        <v>-4554</v>
      </c>
      <c r="M21" s="438">
        <v>0</v>
      </c>
      <c r="N21" s="438">
        <f t="shared" si="0"/>
        <v>18491</v>
      </c>
    </row>
    <row r="22" spans="2:14" x14ac:dyDescent="0.35">
      <c r="B22" s="19"/>
      <c r="C22" s="536" t="s">
        <v>459</v>
      </c>
      <c r="D22" s="536"/>
      <c r="E22" s="536"/>
      <c r="F22" s="536"/>
      <c r="G22" s="536"/>
      <c r="H22" s="369">
        <v>2496</v>
      </c>
      <c r="I22" s="369">
        <v>550</v>
      </c>
      <c r="J22" s="369">
        <v>0</v>
      </c>
      <c r="K22" s="369">
        <v>3046</v>
      </c>
      <c r="L22" s="438">
        <v>1650</v>
      </c>
      <c r="M22" s="438">
        <v>0</v>
      </c>
      <c r="N22" s="438">
        <f t="shared" si="0"/>
        <v>4696</v>
      </c>
    </row>
    <row r="23" spans="2:14" x14ac:dyDescent="0.35">
      <c r="B23" s="19"/>
      <c r="C23" s="536" t="s">
        <v>460</v>
      </c>
      <c r="D23" s="536"/>
      <c r="E23" s="536"/>
      <c r="F23" s="536"/>
      <c r="G23" s="536"/>
      <c r="H23" s="369">
        <v>-8911</v>
      </c>
      <c r="I23" s="369">
        <v>467</v>
      </c>
      <c r="J23" s="369">
        <v>0</v>
      </c>
      <c r="K23" s="369">
        <v>-8444</v>
      </c>
      <c r="L23" s="438">
        <v>2528</v>
      </c>
      <c r="M23" s="438">
        <v>0</v>
      </c>
      <c r="N23" s="438">
        <f t="shared" si="0"/>
        <v>-5916</v>
      </c>
    </row>
    <row r="24" spans="2:14" x14ac:dyDescent="0.35">
      <c r="B24" s="19"/>
      <c r="C24" s="536" t="s">
        <v>443</v>
      </c>
      <c r="D24" s="536"/>
      <c r="E24" s="536"/>
      <c r="F24" s="536"/>
      <c r="G24" s="536"/>
      <c r="H24" s="369">
        <v>817</v>
      </c>
      <c r="I24" s="369">
        <v>-345</v>
      </c>
      <c r="J24" s="369">
        <v>0</v>
      </c>
      <c r="K24" s="369">
        <v>472</v>
      </c>
      <c r="L24" s="438">
        <v>-302</v>
      </c>
      <c r="M24" s="438">
        <v>0</v>
      </c>
      <c r="N24" s="438">
        <f t="shared" si="0"/>
        <v>170</v>
      </c>
    </row>
    <row r="25" spans="2:14" x14ac:dyDescent="0.35">
      <c r="B25" s="19"/>
      <c r="C25" s="536" t="s">
        <v>444</v>
      </c>
      <c r="D25" s="536"/>
      <c r="E25" s="536"/>
      <c r="F25" s="536"/>
      <c r="G25" s="536"/>
      <c r="H25" s="369">
        <v>-476</v>
      </c>
      <c r="I25" s="369">
        <v>0</v>
      </c>
      <c r="J25" s="369">
        <v>-1892</v>
      </c>
      <c r="K25" s="369">
        <v>-2296</v>
      </c>
      <c r="L25" s="438">
        <v>328</v>
      </c>
      <c r="M25" s="438">
        <v>-5353</v>
      </c>
      <c r="N25" s="438">
        <f t="shared" si="0"/>
        <v>-7321</v>
      </c>
    </row>
    <row r="26" spans="2:14" x14ac:dyDescent="0.35">
      <c r="B26" s="19"/>
      <c r="C26" s="536" t="s">
        <v>461</v>
      </c>
      <c r="D26" s="536"/>
      <c r="E26" s="536"/>
      <c r="F26" s="536"/>
      <c r="G26" s="536"/>
      <c r="H26" s="369">
        <v>460</v>
      </c>
      <c r="I26" s="369">
        <v>0</v>
      </c>
      <c r="J26" s="369">
        <v>-3852</v>
      </c>
      <c r="K26" s="369">
        <v>-3392</v>
      </c>
      <c r="L26" s="438">
        <v>0</v>
      </c>
      <c r="M26" s="438">
        <v>8168</v>
      </c>
      <c r="N26" s="438">
        <f t="shared" si="0"/>
        <v>4776</v>
      </c>
    </row>
    <row r="27" spans="2:14" x14ac:dyDescent="0.35">
      <c r="B27" s="19"/>
      <c r="C27" s="536" t="s">
        <v>462</v>
      </c>
      <c r="D27" s="536"/>
      <c r="E27" s="536"/>
      <c r="F27" s="536"/>
      <c r="G27" s="536"/>
      <c r="H27" s="369">
        <v>0</v>
      </c>
      <c r="I27" s="369">
        <v>-867</v>
      </c>
      <c r="J27" s="369">
        <v>0</v>
      </c>
      <c r="K27" s="369">
        <v>-867</v>
      </c>
      <c r="L27" s="438">
        <v>0</v>
      </c>
      <c r="M27" s="438">
        <v>0</v>
      </c>
      <c r="N27" s="438">
        <f t="shared" si="0"/>
        <v>-867</v>
      </c>
    </row>
    <row r="28" spans="2:14" x14ac:dyDescent="0.35">
      <c r="B28" s="19"/>
      <c r="C28" s="536" t="s">
        <v>446</v>
      </c>
      <c r="D28" s="536"/>
      <c r="E28" s="536"/>
      <c r="F28" s="536"/>
      <c r="G28" s="536"/>
      <c r="H28" s="369">
        <v>474</v>
      </c>
      <c r="I28" s="369">
        <v>-227</v>
      </c>
      <c r="J28" s="369">
        <v>0</v>
      </c>
      <c r="K28" s="369">
        <v>247</v>
      </c>
      <c r="L28" s="438">
        <v>-15</v>
      </c>
      <c r="M28" s="438">
        <v>0</v>
      </c>
      <c r="N28" s="438">
        <f t="shared" si="0"/>
        <v>232</v>
      </c>
    </row>
    <row r="29" spans="2:14" x14ac:dyDescent="0.35">
      <c r="B29" s="19"/>
      <c r="C29" s="536" t="s">
        <v>980</v>
      </c>
      <c r="D29" s="536"/>
      <c r="E29" s="536"/>
      <c r="F29" s="536"/>
      <c r="G29" s="536"/>
      <c r="H29" s="369">
        <v>2214</v>
      </c>
      <c r="I29" s="369">
        <v>-2214</v>
      </c>
      <c r="J29" s="369">
        <v>0</v>
      </c>
      <c r="K29" s="369">
        <v>0</v>
      </c>
      <c r="L29" s="438">
        <v>0</v>
      </c>
      <c r="M29" s="438">
        <v>0</v>
      </c>
      <c r="N29" s="438">
        <f t="shared" si="0"/>
        <v>0</v>
      </c>
    </row>
    <row r="30" spans="2:14" x14ac:dyDescent="0.35">
      <c r="B30" s="19"/>
      <c r="C30" s="567" t="s">
        <v>463</v>
      </c>
      <c r="D30" s="567"/>
      <c r="E30" s="567"/>
      <c r="F30" s="567"/>
      <c r="G30" s="567"/>
      <c r="H30" s="368">
        <v>7436</v>
      </c>
      <c r="I30" s="368">
        <v>603</v>
      </c>
      <c r="J30" s="368">
        <v>0</v>
      </c>
      <c r="K30" s="368">
        <v>8039</v>
      </c>
      <c r="L30" s="439">
        <v>1823</v>
      </c>
      <c r="M30" s="439">
        <v>0</v>
      </c>
      <c r="N30" s="439">
        <f t="shared" si="0"/>
        <v>9862</v>
      </c>
    </row>
    <row r="31" spans="2:14" ht="15" thickBot="1" x14ac:dyDescent="0.4">
      <c r="B31" s="19"/>
      <c r="C31" s="539" t="s">
        <v>82</v>
      </c>
      <c r="D31" s="539"/>
      <c r="E31" s="539"/>
      <c r="F31" s="539"/>
      <c r="G31" s="539"/>
      <c r="H31" s="371">
        <f>SUM(H16:H30)</f>
        <v>22218</v>
      </c>
      <c r="I31" s="371">
        <v>-11136</v>
      </c>
      <c r="J31" s="371">
        <f>SUM(J16:J30)</f>
        <v>-5744</v>
      </c>
      <c r="K31" s="371">
        <f>SUM(K16:K30)</f>
        <v>5410</v>
      </c>
      <c r="L31" s="440">
        <v>-9330</v>
      </c>
      <c r="M31" s="440">
        <f>SUM(M16:M30)</f>
        <v>2815</v>
      </c>
      <c r="N31" s="440">
        <v>-1105</v>
      </c>
    </row>
  </sheetData>
  <mergeCells count="16">
    <mergeCell ref="C29:G29"/>
    <mergeCell ref="C30:G30"/>
    <mergeCell ref="C31:G31"/>
    <mergeCell ref="C27:G27"/>
    <mergeCell ref="C15:G15"/>
    <mergeCell ref="C16:G16"/>
    <mergeCell ref="C17:G17"/>
    <mergeCell ref="C19:G19"/>
    <mergeCell ref="C20:G20"/>
    <mergeCell ref="C21:G21"/>
    <mergeCell ref="C22:G22"/>
    <mergeCell ref="C23:G23"/>
    <mergeCell ref="C24:G24"/>
    <mergeCell ref="C25:G25"/>
    <mergeCell ref="C26:G26"/>
    <mergeCell ref="C28:G28"/>
  </mergeCells>
  <pageMargins left="0.7" right="0.7" top="0.75" bottom="0.75" header="0.3" footer="0.3"/>
  <ignoredErrors>
    <ignoredError sqref="N16:N30" formulaRange="1"/>
  </ignoredErrors>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A7FC76-6854-4E33-B872-598E836C502D}">
  <sheetPr codeName="Sheet82">
    <tabColor theme="9"/>
  </sheetPr>
  <dimension ref="B6:M27"/>
  <sheetViews>
    <sheetView showGridLines="0" topLeftCell="A4" zoomScale="70" zoomScaleNormal="70" workbookViewId="0">
      <selection activeCell="Q21" sqref="Q21"/>
    </sheetView>
  </sheetViews>
  <sheetFormatPr defaultRowHeight="14.5" x14ac:dyDescent="0.35"/>
  <cols>
    <col min="7" max="7" width="40.54296875" customWidth="1"/>
    <col min="8" max="13" width="14.7265625" customWidth="1"/>
  </cols>
  <sheetData>
    <row r="6" spans="2:13" x14ac:dyDescent="0.35">
      <c r="H6" s="569"/>
      <c r="I6" s="569"/>
      <c r="J6" s="569"/>
      <c r="K6" s="569"/>
      <c r="L6" s="569"/>
      <c r="M6" s="569"/>
    </row>
    <row r="7" spans="2:13" x14ac:dyDescent="0.35">
      <c r="H7" s="323"/>
      <c r="I7" s="323"/>
      <c r="J7" s="323"/>
      <c r="K7" s="323"/>
      <c r="L7" s="323"/>
      <c r="M7" s="323"/>
    </row>
    <row r="8" spans="2:13" ht="15" thickBot="1" x14ac:dyDescent="0.4">
      <c r="B8" s="19"/>
      <c r="C8" s="19"/>
      <c r="D8" s="19"/>
      <c r="E8" s="19"/>
      <c r="F8" s="19"/>
      <c r="G8" s="19"/>
      <c r="H8" s="540" t="s">
        <v>29</v>
      </c>
      <c r="I8" s="540"/>
      <c r="J8" s="540" t="s">
        <v>580</v>
      </c>
      <c r="K8" s="540"/>
      <c r="L8" s="540" t="s">
        <v>847</v>
      </c>
      <c r="M8" s="540"/>
    </row>
    <row r="9" spans="2:13" x14ac:dyDescent="0.35">
      <c r="B9" s="19"/>
      <c r="C9" s="19"/>
      <c r="D9" s="19"/>
      <c r="E9" s="19"/>
      <c r="F9" s="19"/>
      <c r="G9" s="19"/>
      <c r="H9" s="196">
        <v>2024</v>
      </c>
      <c r="I9" s="20">
        <v>2023</v>
      </c>
      <c r="J9" s="196">
        <v>2024</v>
      </c>
      <c r="K9" s="20">
        <v>2023</v>
      </c>
      <c r="L9" s="196">
        <v>2024</v>
      </c>
      <c r="M9" s="20">
        <v>2023</v>
      </c>
    </row>
    <row r="10" spans="2:13" ht="15" thickBot="1" x14ac:dyDescent="0.4">
      <c r="B10" s="19"/>
      <c r="C10" s="82"/>
      <c r="D10" s="82"/>
      <c r="E10" s="82"/>
      <c r="F10" s="82"/>
      <c r="G10" s="82"/>
      <c r="H10" s="81" t="s">
        <v>1</v>
      </c>
      <c r="I10" s="75" t="s">
        <v>1</v>
      </c>
      <c r="J10" s="81" t="s">
        <v>1</v>
      </c>
      <c r="K10" s="75" t="s">
        <v>1</v>
      </c>
      <c r="L10" s="81" t="s">
        <v>1</v>
      </c>
      <c r="M10" s="75" t="s">
        <v>1</v>
      </c>
    </row>
    <row r="11" spans="2:13" ht="15.5" x14ac:dyDescent="0.35">
      <c r="B11" s="199">
        <v>20.3</v>
      </c>
      <c r="C11" s="126" t="s">
        <v>439</v>
      </c>
      <c r="D11" s="19"/>
      <c r="E11" s="19"/>
      <c r="F11" s="19"/>
      <c r="G11" s="19"/>
      <c r="H11" s="146"/>
      <c r="I11" s="89"/>
      <c r="J11" s="42"/>
      <c r="K11" s="89"/>
      <c r="L11" s="42"/>
      <c r="M11" s="89"/>
    </row>
    <row r="12" spans="2:13" x14ac:dyDescent="0.35">
      <c r="B12" s="19"/>
      <c r="C12" s="41" t="s">
        <v>90</v>
      </c>
      <c r="D12" s="20"/>
      <c r="E12" s="20"/>
      <c r="F12" s="20"/>
      <c r="G12" s="20"/>
      <c r="H12" s="42"/>
      <c r="I12" s="89"/>
      <c r="J12" s="42"/>
      <c r="K12" s="89"/>
      <c r="L12" s="42"/>
      <c r="M12" s="89"/>
    </row>
    <row r="13" spans="2:13" x14ac:dyDescent="0.35">
      <c r="B13" s="19"/>
      <c r="C13" s="20" t="s">
        <v>384</v>
      </c>
      <c r="D13" s="20"/>
      <c r="E13" s="20"/>
      <c r="F13" s="20"/>
      <c r="G13" s="20"/>
      <c r="H13" s="438">
        <v>0</v>
      </c>
      <c r="I13" s="369">
        <v>0</v>
      </c>
      <c r="J13" s="438">
        <v>-7770</v>
      </c>
      <c r="K13" s="369">
        <v>-3849</v>
      </c>
      <c r="L13" s="438">
        <v>-7770</v>
      </c>
      <c r="M13" s="369">
        <v>-3849</v>
      </c>
    </row>
    <row r="14" spans="2:13" x14ac:dyDescent="0.35">
      <c r="B14" s="19"/>
      <c r="C14" s="20" t="s">
        <v>458</v>
      </c>
      <c r="D14" s="20"/>
      <c r="E14" s="20"/>
      <c r="F14" s="20"/>
      <c r="G14" s="20"/>
      <c r="H14" s="438">
        <v>0</v>
      </c>
      <c r="I14" s="369">
        <v>0</v>
      </c>
      <c r="J14" s="438">
        <v>-123</v>
      </c>
      <c r="K14" s="369">
        <v>-123</v>
      </c>
      <c r="L14" s="438">
        <v>-123</v>
      </c>
      <c r="M14" s="369">
        <v>-123</v>
      </c>
    </row>
    <row r="15" spans="2:13" ht="16.5" x14ac:dyDescent="0.35">
      <c r="B15" s="19"/>
      <c r="C15" s="20" t="s">
        <v>975</v>
      </c>
      <c r="D15" s="20"/>
      <c r="E15" s="20"/>
      <c r="F15" s="20"/>
      <c r="G15" s="20"/>
      <c r="H15" s="438">
        <v>56408</v>
      </c>
      <c r="I15" s="369">
        <v>33610</v>
      </c>
      <c r="J15" s="438">
        <v>0</v>
      </c>
      <c r="K15" s="369">
        <v>0</v>
      </c>
      <c r="L15" s="438">
        <v>56408</v>
      </c>
      <c r="M15" s="369">
        <v>33610</v>
      </c>
    </row>
    <row r="16" spans="2:13" ht="16.5" x14ac:dyDescent="0.35">
      <c r="B16" s="19"/>
      <c r="C16" s="20" t="s">
        <v>976</v>
      </c>
      <c r="D16" s="20"/>
      <c r="E16" s="20"/>
      <c r="F16" s="20"/>
      <c r="G16" s="20"/>
      <c r="H16" s="438">
        <v>0</v>
      </c>
      <c r="I16" s="369">
        <v>0</v>
      </c>
      <c r="J16" s="438">
        <v>-48434</v>
      </c>
      <c r="K16" s="369">
        <v>-16125</v>
      </c>
      <c r="L16" s="438">
        <v>-48434</v>
      </c>
      <c r="M16" s="369">
        <v>-16125</v>
      </c>
    </row>
    <row r="17" spans="2:13" x14ac:dyDescent="0.35">
      <c r="B17" s="19"/>
      <c r="C17" s="20" t="s">
        <v>55</v>
      </c>
      <c r="D17" s="20"/>
      <c r="E17" s="20"/>
      <c r="F17" s="20"/>
      <c r="G17" s="20"/>
      <c r="H17" s="438">
        <v>15303</v>
      </c>
      <c r="I17" s="369">
        <v>19135</v>
      </c>
      <c r="J17" s="438">
        <v>0</v>
      </c>
      <c r="K17" s="369">
        <v>0</v>
      </c>
      <c r="L17" s="438">
        <v>15303</v>
      </c>
      <c r="M17" s="369">
        <v>19135</v>
      </c>
    </row>
    <row r="18" spans="2:13" x14ac:dyDescent="0.35">
      <c r="B18" s="19"/>
      <c r="C18" s="20" t="s">
        <v>459</v>
      </c>
      <c r="D18" s="20"/>
      <c r="E18" s="20"/>
      <c r="F18" s="20"/>
      <c r="G18" s="20"/>
      <c r="H18" s="438">
        <v>4555</v>
      </c>
      <c r="I18" s="369">
        <v>2815</v>
      </c>
      <c r="J18" s="438">
        <v>0</v>
      </c>
      <c r="K18" s="369">
        <v>0</v>
      </c>
      <c r="L18" s="438">
        <v>4555</v>
      </c>
      <c r="M18" s="369">
        <v>2815</v>
      </c>
    </row>
    <row r="19" spans="2:13" x14ac:dyDescent="0.35">
      <c r="B19" s="19"/>
      <c r="C19" s="20" t="s">
        <v>460</v>
      </c>
      <c r="D19" s="20"/>
      <c r="E19" s="20"/>
      <c r="F19" s="20"/>
      <c r="G19" s="20"/>
      <c r="H19" s="438">
        <v>0</v>
      </c>
      <c r="I19" s="369">
        <v>0</v>
      </c>
      <c r="J19" s="438">
        <v>-5381</v>
      </c>
      <c r="K19" s="369">
        <v>-8176</v>
      </c>
      <c r="L19" s="438">
        <v>-5381</v>
      </c>
      <c r="M19" s="369">
        <v>-8176</v>
      </c>
    </row>
    <row r="20" spans="2:13" x14ac:dyDescent="0.35">
      <c r="B20" s="19"/>
      <c r="C20" s="20" t="s">
        <v>443</v>
      </c>
      <c r="D20" s="20"/>
      <c r="E20" s="20"/>
      <c r="F20" s="20"/>
      <c r="G20" s="20"/>
      <c r="H20" s="438">
        <v>170</v>
      </c>
      <c r="I20" s="369">
        <v>472</v>
      </c>
      <c r="J20" s="438">
        <v>0</v>
      </c>
      <c r="K20" s="369">
        <v>0</v>
      </c>
      <c r="L20" s="438">
        <v>170</v>
      </c>
      <c r="M20" s="369">
        <v>472</v>
      </c>
    </row>
    <row r="21" spans="2:13" x14ac:dyDescent="0.35">
      <c r="B21" s="19"/>
      <c r="C21" s="20" t="s">
        <v>465</v>
      </c>
      <c r="D21" s="20"/>
      <c r="E21" s="20"/>
      <c r="F21" s="20"/>
      <c r="G21" s="20"/>
      <c r="H21" s="438">
        <v>232</v>
      </c>
      <c r="I21" s="369">
        <v>247</v>
      </c>
      <c r="J21" s="438">
        <v>0</v>
      </c>
      <c r="K21" s="369">
        <v>0</v>
      </c>
      <c r="L21" s="438">
        <v>232</v>
      </c>
      <c r="M21" s="369">
        <v>247</v>
      </c>
    </row>
    <row r="22" spans="2:13" x14ac:dyDescent="0.35">
      <c r="B22" s="19"/>
      <c r="C22" s="20" t="s">
        <v>447</v>
      </c>
      <c r="D22" s="20"/>
      <c r="E22" s="20"/>
      <c r="F22" s="20"/>
      <c r="G22" s="20"/>
      <c r="H22" s="438">
        <v>9862</v>
      </c>
      <c r="I22" s="369">
        <v>8009</v>
      </c>
      <c r="J22" s="438">
        <v>0</v>
      </c>
      <c r="K22" s="369">
        <v>0</v>
      </c>
      <c r="L22" s="438">
        <v>9862</v>
      </c>
      <c r="M22" s="369">
        <v>8039</v>
      </c>
    </row>
    <row r="23" spans="2:13" x14ac:dyDescent="0.35">
      <c r="B23" s="19"/>
      <c r="C23" s="20" t="s">
        <v>444</v>
      </c>
      <c r="D23" s="20"/>
      <c r="E23" s="20"/>
      <c r="F23" s="20"/>
      <c r="G23" s="20"/>
      <c r="H23" s="438">
        <v>0</v>
      </c>
      <c r="I23" s="369">
        <v>0</v>
      </c>
      <c r="J23" s="438">
        <v>-7321</v>
      </c>
      <c r="K23" s="369">
        <v>-2296</v>
      </c>
      <c r="L23" s="438">
        <v>-7321</v>
      </c>
      <c r="M23" s="369">
        <v>-2296</v>
      </c>
    </row>
    <row r="24" spans="2:13" x14ac:dyDescent="0.35">
      <c r="B24" s="19"/>
      <c r="C24" s="20" t="s">
        <v>462</v>
      </c>
      <c r="D24" s="20"/>
      <c r="E24" s="20"/>
      <c r="F24" s="20"/>
      <c r="G24" s="20"/>
      <c r="H24" s="438">
        <v>0</v>
      </c>
      <c r="I24" s="369">
        <v>0</v>
      </c>
      <c r="J24" s="438">
        <v>-867</v>
      </c>
      <c r="K24" s="369">
        <v>-867</v>
      </c>
      <c r="L24" s="438">
        <v>-867</v>
      </c>
      <c r="M24" s="369">
        <v>-867</v>
      </c>
    </row>
    <row r="25" spans="2:13" x14ac:dyDescent="0.35">
      <c r="B25" s="19"/>
      <c r="C25" s="33" t="s">
        <v>466</v>
      </c>
      <c r="D25" s="33"/>
      <c r="E25" s="33"/>
      <c r="F25" s="33"/>
      <c r="G25" s="33"/>
      <c r="H25" s="439">
        <v>4776</v>
      </c>
      <c r="I25" s="368">
        <v>0</v>
      </c>
      <c r="J25" s="439">
        <v>0</v>
      </c>
      <c r="K25" s="368">
        <v>-3392</v>
      </c>
      <c r="L25" s="439">
        <v>4776</v>
      </c>
      <c r="M25" s="368">
        <v>-3392</v>
      </c>
    </row>
    <row r="26" spans="2:13" ht="15" thickBot="1" x14ac:dyDescent="0.4">
      <c r="B26" s="19"/>
      <c r="C26" s="80" t="s">
        <v>82</v>
      </c>
      <c r="D26" s="80"/>
      <c r="E26" s="80"/>
      <c r="F26" s="80"/>
      <c r="G26" s="80"/>
      <c r="H26" s="440">
        <v>91307</v>
      </c>
      <c r="I26" s="371">
        <f>SUM(I13:I25)</f>
        <v>64288</v>
      </c>
      <c r="J26" s="440">
        <v>-69897</v>
      </c>
      <c r="K26" s="371">
        <f>SUM(K13:K25)</f>
        <v>-34828</v>
      </c>
      <c r="L26" s="440">
        <v>21409</v>
      </c>
      <c r="M26" s="371">
        <v>29489</v>
      </c>
    </row>
    <row r="27" spans="2:13" x14ac:dyDescent="0.35">
      <c r="J27" s="1"/>
    </row>
  </sheetData>
  <mergeCells count="6">
    <mergeCell ref="H6:I6"/>
    <mergeCell ref="J6:K6"/>
    <mergeCell ref="L6:M6"/>
    <mergeCell ref="H8:I8"/>
    <mergeCell ref="J8:K8"/>
    <mergeCell ref="L8:M8"/>
  </mergeCell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647EFE-7D39-4B63-AE03-C0B3EF7CB15C}">
  <sheetPr codeName="Sheet83">
    <tabColor theme="9"/>
  </sheetPr>
  <dimension ref="B7:J37"/>
  <sheetViews>
    <sheetView showGridLines="0" zoomScale="70" zoomScaleNormal="70" workbookViewId="0">
      <selection activeCell="P26" sqref="P26"/>
    </sheetView>
  </sheetViews>
  <sheetFormatPr defaultRowHeight="14.5" x14ac:dyDescent="0.35"/>
  <cols>
    <col min="3" max="3" width="69" customWidth="1"/>
    <col min="5" max="6" width="13.26953125" customWidth="1"/>
    <col min="7" max="7" width="15.1796875" customWidth="1"/>
    <col min="8" max="8" width="14.453125" customWidth="1"/>
    <col min="9" max="9" width="12.26953125" customWidth="1"/>
    <col min="10" max="10" width="19.26953125" customWidth="1"/>
  </cols>
  <sheetData>
    <row r="7" spans="2:10" ht="15" thickBot="1" x14ac:dyDescent="0.4">
      <c r="D7" s="243"/>
      <c r="E7" s="243"/>
      <c r="F7" s="243"/>
      <c r="G7" s="243"/>
      <c r="H7" s="243"/>
      <c r="I7" s="243"/>
      <c r="J7" s="243"/>
    </row>
    <row r="8" spans="2:10" x14ac:dyDescent="0.35">
      <c r="B8" s="19"/>
      <c r="C8" s="19"/>
      <c r="D8" s="54" t="s">
        <v>448</v>
      </c>
      <c r="E8" s="54" t="s">
        <v>450</v>
      </c>
      <c r="F8" s="54"/>
      <c r="G8" s="54" t="s">
        <v>448</v>
      </c>
      <c r="H8" s="40" t="s">
        <v>454</v>
      </c>
      <c r="I8" s="196"/>
      <c r="J8" s="40" t="s">
        <v>448</v>
      </c>
    </row>
    <row r="9" spans="2:10" x14ac:dyDescent="0.35">
      <c r="B9" s="19"/>
      <c r="C9" s="19"/>
      <c r="D9" s="255" t="s">
        <v>449</v>
      </c>
      <c r="E9" s="54" t="s">
        <v>452</v>
      </c>
      <c r="F9" s="260" t="s">
        <v>450</v>
      </c>
      <c r="G9" s="255" t="s">
        <v>453</v>
      </c>
      <c r="H9" s="40" t="s">
        <v>455</v>
      </c>
      <c r="I9" s="40" t="s">
        <v>450</v>
      </c>
      <c r="J9" s="146" t="s">
        <v>453</v>
      </c>
    </row>
    <row r="10" spans="2:10" x14ac:dyDescent="0.35">
      <c r="B10" s="19"/>
      <c r="C10" s="19"/>
      <c r="D10" s="54">
        <v>2023</v>
      </c>
      <c r="E10" s="54" t="s">
        <v>451</v>
      </c>
      <c r="F10" s="260" t="s">
        <v>456</v>
      </c>
      <c r="G10" s="54">
        <v>2023</v>
      </c>
      <c r="H10" s="40" t="s">
        <v>451</v>
      </c>
      <c r="I10" s="40" t="s">
        <v>456</v>
      </c>
      <c r="J10" s="40">
        <v>2024</v>
      </c>
    </row>
    <row r="11" spans="2:10" ht="15" thickBot="1" x14ac:dyDescent="0.4">
      <c r="B11" s="19"/>
      <c r="C11" s="82"/>
      <c r="D11" s="189" t="s">
        <v>1</v>
      </c>
      <c r="E11" s="189" t="s">
        <v>1</v>
      </c>
      <c r="F11" s="263" t="s">
        <v>1</v>
      </c>
      <c r="G11" s="189" t="s">
        <v>1</v>
      </c>
      <c r="H11" s="81" t="s">
        <v>1</v>
      </c>
      <c r="I11" s="81" t="s">
        <v>1</v>
      </c>
      <c r="J11" s="81" t="s">
        <v>1</v>
      </c>
    </row>
    <row r="12" spans="2:10" s="267" customFormat="1" x14ac:dyDescent="0.35">
      <c r="B12" s="192">
        <v>20.399999999999999</v>
      </c>
      <c r="C12" s="129" t="s">
        <v>866</v>
      </c>
      <c r="D12" s="268"/>
      <c r="E12" s="268"/>
      <c r="F12" s="268"/>
      <c r="G12" s="268"/>
      <c r="H12" s="269"/>
      <c r="I12" s="269"/>
      <c r="J12" s="269"/>
    </row>
    <row r="13" spans="2:10" x14ac:dyDescent="0.35">
      <c r="B13" s="19"/>
      <c r="C13" s="41" t="s">
        <v>90</v>
      </c>
      <c r="D13" s="89"/>
      <c r="E13" s="89"/>
      <c r="F13" s="89"/>
      <c r="G13" s="89"/>
      <c r="H13" s="188"/>
      <c r="I13" s="188"/>
      <c r="J13" s="188"/>
    </row>
    <row r="14" spans="2:10" x14ac:dyDescent="0.35">
      <c r="B14" s="19"/>
      <c r="C14" s="20" t="s">
        <v>384</v>
      </c>
      <c r="D14" s="369">
        <v>0</v>
      </c>
      <c r="E14" s="369">
        <v>-3849</v>
      </c>
      <c r="F14" s="369">
        <v>0</v>
      </c>
      <c r="G14" s="369">
        <f>SUM(D14:F14)</f>
        <v>-3849</v>
      </c>
      <c r="H14" s="438">
        <v>-3921</v>
      </c>
      <c r="I14" s="438">
        <v>0</v>
      </c>
      <c r="J14" s="438">
        <f>++G14+H14+I14</f>
        <v>-7770</v>
      </c>
    </row>
    <row r="15" spans="2:10" x14ac:dyDescent="0.35">
      <c r="B15" s="19"/>
      <c r="C15" s="20" t="s">
        <v>458</v>
      </c>
      <c r="D15" s="369">
        <v>0</v>
      </c>
      <c r="E15" s="369">
        <v>-123</v>
      </c>
      <c r="F15" s="369">
        <v>0</v>
      </c>
      <c r="G15" s="369">
        <f t="shared" ref="G15:G27" si="0">SUM(D15:F15)</f>
        <v>-123</v>
      </c>
      <c r="H15" s="472">
        <v>0</v>
      </c>
      <c r="I15" s="438">
        <v>0</v>
      </c>
      <c r="J15" s="438">
        <f t="shared" ref="J15:J27" si="1">++G15+H15+I15</f>
        <v>-123</v>
      </c>
    </row>
    <row r="16" spans="2:10" x14ac:dyDescent="0.35">
      <c r="B16" s="19"/>
      <c r="C16" s="20" t="s">
        <v>464</v>
      </c>
      <c r="D16" s="369">
        <v>-6</v>
      </c>
      <c r="E16" s="369">
        <v>6</v>
      </c>
      <c r="F16" s="369">
        <v>0</v>
      </c>
      <c r="G16" s="369">
        <f t="shared" si="0"/>
        <v>0</v>
      </c>
      <c r="H16" s="438">
        <v>0</v>
      </c>
      <c r="I16" s="438">
        <v>0</v>
      </c>
      <c r="J16" s="438">
        <f t="shared" si="1"/>
        <v>0</v>
      </c>
    </row>
    <row r="17" spans="2:10" ht="16.5" x14ac:dyDescent="0.35">
      <c r="B17" s="19"/>
      <c r="C17" s="20" t="s">
        <v>975</v>
      </c>
      <c r="D17" s="369">
        <v>51374</v>
      </c>
      <c r="E17" s="369">
        <v>-17764</v>
      </c>
      <c r="F17" s="369">
        <v>0</v>
      </c>
      <c r="G17" s="369">
        <f t="shared" si="0"/>
        <v>33610</v>
      </c>
      <c r="H17" s="438">
        <v>22798</v>
      </c>
      <c r="I17" s="438">
        <v>0</v>
      </c>
      <c r="J17" s="438">
        <f t="shared" si="1"/>
        <v>56408</v>
      </c>
    </row>
    <row r="18" spans="2:10" ht="16.5" x14ac:dyDescent="0.35">
      <c r="B18" s="19"/>
      <c r="C18" s="20" t="s">
        <v>976</v>
      </c>
      <c r="D18" s="369">
        <v>-26507</v>
      </c>
      <c r="E18" s="369">
        <v>10382</v>
      </c>
      <c r="F18" s="369">
        <v>0</v>
      </c>
      <c r="G18" s="369">
        <f t="shared" si="0"/>
        <v>-16125</v>
      </c>
      <c r="H18" s="438">
        <v>-32310</v>
      </c>
      <c r="I18" s="438">
        <v>0</v>
      </c>
      <c r="J18" s="438">
        <f t="shared" si="1"/>
        <v>-48435</v>
      </c>
    </row>
    <row r="19" spans="2:10" x14ac:dyDescent="0.35">
      <c r="B19" s="19"/>
      <c r="C19" s="20" t="s">
        <v>467</v>
      </c>
      <c r="D19" s="369">
        <v>21298</v>
      </c>
      <c r="E19" s="369">
        <v>-2162</v>
      </c>
      <c r="F19" s="369">
        <v>0</v>
      </c>
      <c r="G19" s="369">
        <v>19135</v>
      </c>
      <c r="H19" s="438">
        <v>-3833</v>
      </c>
      <c r="I19" s="438">
        <v>0</v>
      </c>
      <c r="J19" s="438">
        <f t="shared" si="1"/>
        <v>15302</v>
      </c>
    </row>
    <row r="20" spans="2:10" x14ac:dyDescent="0.35">
      <c r="B20" s="19"/>
      <c r="C20" s="20" t="s">
        <v>441</v>
      </c>
      <c r="D20" s="369">
        <v>1979</v>
      </c>
      <c r="E20" s="369">
        <v>836</v>
      </c>
      <c r="F20" s="369">
        <v>0</v>
      </c>
      <c r="G20" s="369">
        <f t="shared" si="0"/>
        <v>2815</v>
      </c>
      <c r="H20" s="438">
        <v>1740</v>
      </c>
      <c r="I20" s="438">
        <v>0</v>
      </c>
      <c r="J20" s="438">
        <f t="shared" si="1"/>
        <v>4555</v>
      </c>
    </row>
    <row r="21" spans="2:10" x14ac:dyDescent="0.35">
      <c r="B21" s="19"/>
      <c r="C21" s="20" t="s">
        <v>442</v>
      </c>
      <c r="D21" s="369">
        <v>-8778</v>
      </c>
      <c r="E21" s="369">
        <v>602</v>
      </c>
      <c r="F21" s="369">
        <v>0</v>
      </c>
      <c r="G21" s="369">
        <f t="shared" si="0"/>
        <v>-8176</v>
      </c>
      <c r="H21" s="438">
        <v>2794</v>
      </c>
      <c r="I21" s="438"/>
      <c r="J21" s="438">
        <f t="shared" si="1"/>
        <v>-5382</v>
      </c>
    </row>
    <row r="22" spans="2:10" x14ac:dyDescent="0.35">
      <c r="B22" s="19"/>
      <c r="C22" s="20" t="s">
        <v>443</v>
      </c>
      <c r="D22" s="369">
        <v>817</v>
      </c>
      <c r="E22" s="369">
        <v>-345</v>
      </c>
      <c r="F22" s="369">
        <v>0</v>
      </c>
      <c r="G22" s="369">
        <f t="shared" si="0"/>
        <v>472</v>
      </c>
      <c r="H22" s="438">
        <v>-301</v>
      </c>
      <c r="I22" s="438">
        <v>0</v>
      </c>
      <c r="J22" s="438">
        <f t="shared" si="1"/>
        <v>171</v>
      </c>
    </row>
    <row r="23" spans="2:10" x14ac:dyDescent="0.35">
      <c r="B23" s="19"/>
      <c r="C23" s="20" t="s">
        <v>446</v>
      </c>
      <c r="D23" s="369">
        <v>474</v>
      </c>
      <c r="E23" s="369">
        <v>-226</v>
      </c>
      <c r="F23" s="369">
        <v>0</v>
      </c>
      <c r="G23" s="369">
        <v>247</v>
      </c>
      <c r="H23" s="438">
        <v>-16</v>
      </c>
      <c r="I23" s="438">
        <v>0</v>
      </c>
      <c r="J23" s="438">
        <f t="shared" si="1"/>
        <v>231</v>
      </c>
    </row>
    <row r="24" spans="2:10" x14ac:dyDescent="0.35">
      <c r="B24" s="19"/>
      <c r="C24" s="20" t="s">
        <v>463</v>
      </c>
      <c r="D24" s="369">
        <v>7436</v>
      </c>
      <c r="E24" s="369">
        <v>603</v>
      </c>
      <c r="F24" s="369">
        <v>0</v>
      </c>
      <c r="G24" s="369">
        <f t="shared" si="0"/>
        <v>8039</v>
      </c>
      <c r="H24" s="438">
        <v>1823</v>
      </c>
      <c r="I24" s="438">
        <v>0</v>
      </c>
      <c r="J24" s="438">
        <f t="shared" si="1"/>
        <v>9862</v>
      </c>
    </row>
    <row r="25" spans="2:10" x14ac:dyDescent="0.35">
      <c r="B25" s="19"/>
      <c r="C25" s="20" t="s">
        <v>444</v>
      </c>
      <c r="D25" s="369">
        <v>-476</v>
      </c>
      <c r="E25" s="369">
        <v>0</v>
      </c>
      <c r="F25" s="369">
        <v>-1820</v>
      </c>
      <c r="G25" s="369">
        <f t="shared" si="0"/>
        <v>-2296</v>
      </c>
      <c r="H25" s="438">
        <v>442</v>
      </c>
      <c r="I25" s="438">
        <v>-5466</v>
      </c>
      <c r="J25" s="438">
        <f t="shared" si="1"/>
        <v>-7320</v>
      </c>
    </row>
    <row r="26" spans="2:10" x14ac:dyDescent="0.35">
      <c r="B26" s="19"/>
      <c r="C26" s="20" t="s">
        <v>466</v>
      </c>
      <c r="D26" s="369">
        <v>460</v>
      </c>
      <c r="E26" s="369">
        <v>0</v>
      </c>
      <c r="F26" s="369">
        <v>-3852</v>
      </c>
      <c r="G26" s="369">
        <f t="shared" si="0"/>
        <v>-3392</v>
      </c>
      <c r="H26" s="438">
        <v>0</v>
      </c>
      <c r="I26" s="438">
        <v>8168</v>
      </c>
      <c r="J26" s="438">
        <f t="shared" si="1"/>
        <v>4776</v>
      </c>
    </row>
    <row r="27" spans="2:10" x14ac:dyDescent="0.35">
      <c r="B27" s="19"/>
      <c r="C27" s="33" t="s">
        <v>468</v>
      </c>
      <c r="D27" s="368">
        <v>0</v>
      </c>
      <c r="E27" s="368">
        <v>-867</v>
      </c>
      <c r="F27" s="368">
        <v>0</v>
      </c>
      <c r="G27" s="368">
        <f t="shared" si="0"/>
        <v>-867</v>
      </c>
      <c r="H27" s="376">
        <v>0</v>
      </c>
      <c r="I27" s="439">
        <v>0</v>
      </c>
      <c r="J27" s="439">
        <f t="shared" si="1"/>
        <v>-867</v>
      </c>
    </row>
    <row r="28" spans="2:10" ht="15" thickBot="1" x14ac:dyDescent="0.4">
      <c r="B28" s="19"/>
      <c r="C28" s="80" t="s">
        <v>82</v>
      </c>
      <c r="D28" s="371">
        <v>48069</v>
      </c>
      <c r="E28" s="371">
        <v>-12908</v>
      </c>
      <c r="F28" s="370">
        <f>SUM(F14:F27)</f>
        <v>-5672</v>
      </c>
      <c r="G28" s="371">
        <v>29489</v>
      </c>
      <c r="H28" s="440">
        <v>-10783</v>
      </c>
      <c r="I28" s="440">
        <f>SUM(I22:I27)</f>
        <v>2702</v>
      </c>
      <c r="J28" s="440">
        <v>21409</v>
      </c>
    </row>
    <row r="29" spans="2:10" ht="16.5" x14ac:dyDescent="0.35">
      <c r="B29" s="19"/>
      <c r="C29" s="238" t="s">
        <v>981</v>
      </c>
      <c r="D29" s="19"/>
      <c r="E29" s="19"/>
      <c r="F29" s="19"/>
      <c r="G29" s="19"/>
      <c r="H29" s="19"/>
      <c r="I29" s="19"/>
      <c r="J29" s="19"/>
    </row>
    <row r="30" spans="2:10" ht="15" thickBot="1" x14ac:dyDescent="0.4">
      <c r="B30" s="190"/>
      <c r="C30" s="19"/>
      <c r="D30" s="19"/>
      <c r="E30" s="19"/>
      <c r="F30" s="19"/>
      <c r="G30" s="540" t="s">
        <v>63</v>
      </c>
      <c r="H30" s="540"/>
      <c r="I30" s="540" t="s">
        <v>90</v>
      </c>
      <c r="J30" s="540"/>
    </row>
    <row r="31" spans="2:10" x14ac:dyDescent="0.35">
      <c r="B31" s="190"/>
      <c r="C31" s="19"/>
      <c r="D31" s="19"/>
      <c r="E31" s="19"/>
      <c r="F31" s="19"/>
      <c r="G31" s="40">
        <v>2024</v>
      </c>
      <c r="H31" s="24">
        <v>2023</v>
      </c>
      <c r="I31" s="40">
        <v>2024</v>
      </c>
      <c r="J31" s="24">
        <v>2023</v>
      </c>
    </row>
    <row r="32" spans="2:10" ht="15" thickBot="1" x14ac:dyDescent="0.4">
      <c r="B32" s="190"/>
      <c r="C32" s="82"/>
      <c r="D32" s="82"/>
      <c r="E32" s="82"/>
      <c r="F32" s="82"/>
      <c r="G32" s="81" t="s">
        <v>1</v>
      </c>
      <c r="H32" s="75" t="s">
        <v>1</v>
      </c>
      <c r="I32" s="81" t="s">
        <v>1</v>
      </c>
      <c r="J32" s="75" t="s">
        <v>1</v>
      </c>
    </row>
    <row r="33" spans="2:10" ht="21" x14ac:dyDescent="0.5">
      <c r="B33" s="137" t="s">
        <v>457</v>
      </c>
      <c r="C33" s="554" t="s">
        <v>470</v>
      </c>
      <c r="D33" s="554"/>
      <c r="E33" s="554"/>
      <c r="F33" s="125"/>
      <c r="G33" s="42"/>
      <c r="H33" s="43"/>
      <c r="I33" s="42"/>
      <c r="J33" s="43"/>
    </row>
    <row r="34" spans="2:10" x14ac:dyDescent="0.35">
      <c r="B34" s="190"/>
      <c r="C34" s="565" t="s">
        <v>867</v>
      </c>
      <c r="D34" s="536"/>
      <c r="E34" s="536"/>
      <c r="F34" s="20"/>
      <c r="G34" s="42">
        <v>222432</v>
      </c>
      <c r="H34" s="43">
        <v>246874</v>
      </c>
      <c r="I34" s="42">
        <v>191562</v>
      </c>
      <c r="J34" s="43">
        <v>205212</v>
      </c>
    </row>
    <row r="35" spans="2:10" x14ac:dyDescent="0.35">
      <c r="B35" s="190"/>
      <c r="C35" s="536" t="s">
        <v>472</v>
      </c>
      <c r="D35" s="536"/>
      <c r="E35" s="536"/>
      <c r="F35" s="20"/>
      <c r="G35" s="42">
        <v>349708</v>
      </c>
      <c r="H35" s="43">
        <v>392045</v>
      </c>
      <c r="I35" s="42">
        <v>14</v>
      </c>
      <c r="J35" s="43">
        <v>5398</v>
      </c>
    </row>
    <row r="36" spans="2:10" x14ac:dyDescent="0.35">
      <c r="B36" s="190"/>
      <c r="C36" s="567" t="s">
        <v>471</v>
      </c>
      <c r="D36" s="567"/>
      <c r="E36" s="567"/>
      <c r="F36" s="33"/>
      <c r="G36" s="46">
        <v>884</v>
      </c>
      <c r="H36" s="47">
        <v>561</v>
      </c>
      <c r="I36" s="46">
        <v>884</v>
      </c>
      <c r="J36" s="47">
        <v>561</v>
      </c>
    </row>
    <row r="37" spans="2:10" ht="15" thickBot="1" x14ac:dyDescent="0.4">
      <c r="B37" s="190"/>
      <c r="C37" s="82"/>
      <c r="D37" s="82"/>
      <c r="E37" s="82"/>
      <c r="F37" s="82"/>
      <c r="G37" s="98">
        <f>SUM(G34:G36)</f>
        <v>573024</v>
      </c>
      <c r="H37" s="87">
        <v>639478</v>
      </c>
      <c r="I37" s="98">
        <f>SUM(I34:I36)</f>
        <v>192460</v>
      </c>
      <c r="J37" s="87">
        <v>211172</v>
      </c>
    </row>
  </sheetData>
  <mergeCells count="6">
    <mergeCell ref="C35:E35"/>
    <mergeCell ref="C36:E36"/>
    <mergeCell ref="G30:H30"/>
    <mergeCell ref="I30:J30"/>
    <mergeCell ref="C33:E33"/>
    <mergeCell ref="C34:E34"/>
  </mergeCell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0BDD66-2CAF-4EE8-A53B-7103284BFC19}">
  <sheetPr codeName="Sheet84">
    <tabColor theme="9"/>
  </sheetPr>
  <dimension ref="B6:G36"/>
  <sheetViews>
    <sheetView showGridLines="0" zoomScale="70" zoomScaleNormal="70" workbookViewId="0">
      <selection activeCell="G36" sqref="G36"/>
    </sheetView>
  </sheetViews>
  <sheetFormatPr defaultRowHeight="14.5" x14ac:dyDescent="0.35"/>
  <cols>
    <col min="3" max="3" width="113.1796875" customWidth="1"/>
    <col min="4" max="7" width="15.7265625" customWidth="1"/>
  </cols>
  <sheetData>
    <row r="6" spans="2:7" ht="15" thickBot="1" x14ac:dyDescent="0.4">
      <c r="B6" s="190"/>
      <c r="C6" s="19"/>
      <c r="D6" s="540" t="s">
        <v>63</v>
      </c>
      <c r="E6" s="540"/>
      <c r="F6" s="540" t="s">
        <v>90</v>
      </c>
      <c r="G6" s="540"/>
    </row>
    <row r="7" spans="2:7" x14ac:dyDescent="0.35">
      <c r="B7" s="190"/>
      <c r="C7" s="19"/>
      <c r="D7" s="40">
        <v>2024</v>
      </c>
      <c r="E7" s="24">
        <v>2023</v>
      </c>
      <c r="F7" s="40">
        <v>2024</v>
      </c>
      <c r="G7" s="24">
        <v>2023</v>
      </c>
    </row>
    <row r="8" spans="2:7" ht="15" thickBot="1" x14ac:dyDescent="0.4">
      <c r="B8" s="190"/>
      <c r="C8" s="82"/>
      <c r="D8" s="81" t="s">
        <v>1</v>
      </c>
      <c r="E8" s="75" t="s">
        <v>1</v>
      </c>
      <c r="F8" s="81" t="s">
        <v>1</v>
      </c>
      <c r="G8" s="75" t="s">
        <v>1</v>
      </c>
    </row>
    <row r="9" spans="2:7" ht="21" x14ac:dyDescent="0.5">
      <c r="B9" s="137" t="s">
        <v>469</v>
      </c>
      <c r="C9" s="125" t="s">
        <v>478</v>
      </c>
      <c r="D9" s="42"/>
      <c r="E9" s="89"/>
      <c r="F9" s="44"/>
      <c r="G9" s="43"/>
    </row>
    <row r="10" spans="2:7" ht="15.5" x14ac:dyDescent="0.35">
      <c r="B10" s="199">
        <v>22.1</v>
      </c>
      <c r="C10" s="126" t="s">
        <v>473</v>
      </c>
      <c r="D10" s="42"/>
      <c r="E10" s="89"/>
      <c r="F10" s="42"/>
      <c r="G10" s="43"/>
    </row>
    <row r="11" spans="2:7" x14ac:dyDescent="0.35">
      <c r="B11" s="190"/>
      <c r="C11" s="218" t="s">
        <v>479</v>
      </c>
      <c r="D11" s="438">
        <v>1251131</v>
      </c>
      <c r="E11" s="369">
        <v>1140997</v>
      </c>
      <c r="F11" s="438">
        <v>1062001</v>
      </c>
      <c r="G11" s="369">
        <v>9993195</v>
      </c>
    </row>
    <row r="12" spans="2:7" x14ac:dyDescent="0.35">
      <c r="B12" s="190"/>
      <c r="C12" s="20" t="s">
        <v>474</v>
      </c>
      <c r="D12" s="438"/>
      <c r="E12" s="369"/>
      <c r="F12" s="438">
        <v>61076</v>
      </c>
      <c r="G12" s="369"/>
    </row>
    <row r="13" spans="2:7" x14ac:dyDescent="0.35">
      <c r="B13" s="190"/>
      <c r="C13" s="20" t="s">
        <v>868</v>
      </c>
      <c r="D13" s="438">
        <v>62478</v>
      </c>
      <c r="E13" s="369">
        <v>64199</v>
      </c>
      <c r="F13" s="438">
        <v>70232</v>
      </c>
      <c r="G13" s="369">
        <v>62520</v>
      </c>
    </row>
    <row r="14" spans="2:7" x14ac:dyDescent="0.35">
      <c r="B14" s="190"/>
      <c r="C14" s="20" t="s">
        <v>869</v>
      </c>
      <c r="D14" s="438">
        <v>93723</v>
      </c>
      <c r="E14" s="369">
        <v>104866</v>
      </c>
      <c r="F14" s="438">
        <v>33359</v>
      </c>
      <c r="G14" s="369">
        <v>83144</v>
      </c>
    </row>
    <row r="15" spans="2:7" x14ac:dyDescent="0.35">
      <c r="B15" s="19"/>
      <c r="C15" s="20" t="s">
        <v>870</v>
      </c>
      <c r="D15" s="438">
        <v>33359</v>
      </c>
      <c r="E15" s="369">
        <v>38356</v>
      </c>
      <c r="F15" s="438">
        <v>0</v>
      </c>
      <c r="G15" s="369">
        <v>37926</v>
      </c>
    </row>
    <row r="16" spans="2:7" x14ac:dyDescent="0.35">
      <c r="B16" s="19"/>
      <c r="C16" s="20" t="s">
        <v>480</v>
      </c>
      <c r="D16" s="438">
        <v>0</v>
      </c>
      <c r="E16" s="369">
        <v>5824</v>
      </c>
      <c r="F16" s="438">
        <v>0</v>
      </c>
      <c r="G16" s="369">
        <v>5657</v>
      </c>
    </row>
    <row r="17" spans="2:7" x14ac:dyDescent="0.35">
      <c r="B17" s="19"/>
      <c r="C17" s="20" t="s">
        <v>481</v>
      </c>
      <c r="D17" s="438">
        <v>0</v>
      </c>
      <c r="E17" s="369">
        <v>5665</v>
      </c>
      <c r="F17" s="438">
        <v>31486</v>
      </c>
      <c r="G17" s="369">
        <v>5460</v>
      </c>
    </row>
    <row r="18" spans="2:7" x14ac:dyDescent="0.35">
      <c r="B18" s="19"/>
      <c r="C18" s="20" t="s">
        <v>482</v>
      </c>
      <c r="D18" s="438">
        <v>36598</v>
      </c>
      <c r="E18" s="369">
        <v>19964</v>
      </c>
      <c r="F18" s="438">
        <v>0</v>
      </c>
      <c r="G18" s="369">
        <v>16907</v>
      </c>
    </row>
    <row r="19" spans="2:7" x14ac:dyDescent="0.35">
      <c r="B19" s="19"/>
      <c r="C19" s="20" t="s">
        <v>483</v>
      </c>
      <c r="D19" s="438">
        <v>-45943</v>
      </c>
      <c r="E19" s="369">
        <v>-38720</v>
      </c>
      <c r="F19" s="438">
        <v>0</v>
      </c>
      <c r="G19" s="369">
        <v>0</v>
      </c>
    </row>
    <row r="20" spans="2:7" ht="16.5" x14ac:dyDescent="0.35">
      <c r="B20" s="19"/>
      <c r="C20" s="20" t="s">
        <v>982</v>
      </c>
      <c r="D20" s="438">
        <v>38349</v>
      </c>
      <c r="E20" s="369">
        <v>22293</v>
      </c>
      <c r="F20" s="438">
        <v>35056</v>
      </c>
      <c r="G20" s="369">
        <v>22293</v>
      </c>
    </row>
    <row r="21" spans="2:7" x14ac:dyDescent="0.35">
      <c r="B21" s="19"/>
      <c r="C21" s="20" t="s">
        <v>871</v>
      </c>
      <c r="D21" s="438">
        <v>-13822</v>
      </c>
      <c r="E21" s="369">
        <v>5351</v>
      </c>
      <c r="F21" s="438">
        <v>-13822</v>
      </c>
      <c r="G21" s="369">
        <v>5351</v>
      </c>
    </row>
    <row r="22" spans="2:7" x14ac:dyDescent="0.35">
      <c r="B22" s="19"/>
      <c r="C22" s="20" t="s">
        <v>872</v>
      </c>
      <c r="D22" s="438">
        <v>-8742</v>
      </c>
      <c r="E22" s="369">
        <v>2528</v>
      </c>
      <c r="F22" s="438">
        <v>-8890</v>
      </c>
      <c r="G22" s="369">
        <v>2440</v>
      </c>
    </row>
    <row r="23" spans="2:7" x14ac:dyDescent="0.35">
      <c r="B23" s="19"/>
      <c r="C23" s="20" t="s">
        <v>873</v>
      </c>
      <c r="D23" s="438">
        <v>57</v>
      </c>
      <c r="E23" s="369">
        <v>-4016</v>
      </c>
      <c r="F23" s="438">
        <v>0</v>
      </c>
      <c r="G23" s="369">
        <v>-4016</v>
      </c>
    </row>
    <row r="24" spans="2:7" x14ac:dyDescent="0.35">
      <c r="B24" s="19"/>
      <c r="C24" s="20" t="s">
        <v>484</v>
      </c>
      <c r="D24" s="438">
        <v>0</v>
      </c>
      <c r="E24" s="369">
        <v>2501</v>
      </c>
      <c r="F24" s="438">
        <v>0</v>
      </c>
      <c r="G24" s="369">
        <v>2501</v>
      </c>
    </row>
    <row r="25" spans="2:7" x14ac:dyDescent="0.35">
      <c r="B25" s="19"/>
      <c r="C25" s="20" t="s">
        <v>874</v>
      </c>
      <c r="D25" s="438">
        <v>-886</v>
      </c>
      <c r="E25" s="369">
        <v>203</v>
      </c>
      <c r="F25" s="438">
        <v>-886</v>
      </c>
      <c r="G25" s="369">
        <v>203</v>
      </c>
    </row>
    <row r="26" spans="2:7" x14ac:dyDescent="0.35">
      <c r="B26" s="19"/>
      <c r="C26" s="20" t="s">
        <v>983</v>
      </c>
      <c r="D26" s="438">
        <v>307</v>
      </c>
      <c r="E26" s="369">
        <v>0</v>
      </c>
      <c r="F26" s="438">
        <v>307</v>
      </c>
      <c r="G26" s="369">
        <v>0</v>
      </c>
    </row>
    <row r="27" spans="2:7" x14ac:dyDescent="0.35">
      <c r="B27" s="19"/>
      <c r="C27" s="20" t="s">
        <v>475</v>
      </c>
      <c r="D27" s="438"/>
      <c r="E27" s="369"/>
      <c r="F27" s="438"/>
      <c r="G27" s="369"/>
    </row>
    <row r="28" spans="2:7" x14ac:dyDescent="0.35">
      <c r="B28" s="19"/>
      <c r="C28" s="20" t="s">
        <v>485</v>
      </c>
      <c r="D28" s="438">
        <v>4449624</v>
      </c>
      <c r="E28" s="369">
        <v>4669213</v>
      </c>
      <c r="F28" s="438">
        <v>66153</v>
      </c>
      <c r="G28" s="369">
        <v>68858</v>
      </c>
    </row>
    <row r="29" spans="2:7" x14ac:dyDescent="0.35">
      <c r="B29" s="19"/>
      <c r="C29" s="20" t="s">
        <v>486</v>
      </c>
      <c r="D29" s="438">
        <v>-4778084</v>
      </c>
      <c r="E29" s="369">
        <v>-4966329</v>
      </c>
      <c r="F29" s="438">
        <v>-215549</v>
      </c>
      <c r="G29" s="369">
        <v>-199427</v>
      </c>
    </row>
    <row r="30" spans="2:7" x14ac:dyDescent="0.35">
      <c r="B30" s="19"/>
      <c r="C30" s="33" t="s">
        <v>875</v>
      </c>
      <c r="D30" s="439">
        <v>-7372</v>
      </c>
      <c r="E30" s="368">
        <v>-6730</v>
      </c>
      <c r="F30" s="439">
        <v>-24089</v>
      </c>
      <c r="G30" s="368">
        <v>-20570</v>
      </c>
    </row>
    <row r="31" spans="2:7" x14ac:dyDescent="0.35">
      <c r="B31" s="19"/>
      <c r="C31" s="41" t="s">
        <v>487</v>
      </c>
      <c r="D31" s="438">
        <f>SUM(D11:D30)</f>
        <v>1110777</v>
      </c>
      <c r="E31" s="369">
        <f>SUM(E11:E30)</f>
        <v>1066165</v>
      </c>
      <c r="F31" s="438">
        <f>SUM(F11:F30)</f>
        <v>1096434</v>
      </c>
      <c r="G31" s="369">
        <f>SUM(G11:G30)</f>
        <v>10082442</v>
      </c>
    </row>
    <row r="32" spans="2:7" x14ac:dyDescent="0.35">
      <c r="B32" s="19"/>
      <c r="C32" s="20" t="s">
        <v>476</v>
      </c>
      <c r="D32" s="438"/>
      <c r="E32" s="369"/>
      <c r="F32" s="438"/>
      <c r="G32" s="369"/>
    </row>
    <row r="33" spans="2:7" ht="16.5" x14ac:dyDescent="0.35">
      <c r="B33" s="19"/>
      <c r="C33" s="20" t="s">
        <v>984</v>
      </c>
      <c r="D33" s="438">
        <v>-10206</v>
      </c>
      <c r="E33" s="369">
        <v>-9099</v>
      </c>
      <c r="F33" s="438">
        <v>64071</v>
      </c>
      <c r="G33" s="369">
        <v>-62655</v>
      </c>
    </row>
    <row r="34" spans="2:7" ht="16.5" x14ac:dyDescent="0.35">
      <c r="B34" s="19"/>
      <c r="C34" s="33" t="s">
        <v>985</v>
      </c>
      <c r="D34" s="439">
        <v>-43412</v>
      </c>
      <c r="E34" s="368">
        <v>60464</v>
      </c>
      <c r="F34" s="439">
        <v>-32943</v>
      </c>
      <c r="G34" s="368">
        <v>40606</v>
      </c>
    </row>
    <row r="35" spans="2:7" ht="15" thickBot="1" x14ac:dyDescent="0.4">
      <c r="B35" s="19"/>
      <c r="C35" s="80" t="s">
        <v>473</v>
      </c>
      <c r="D35" s="440">
        <f>SUM(D31:D34)</f>
        <v>1057159</v>
      </c>
      <c r="E35" s="371">
        <v>1117531</v>
      </c>
      <c r="F35" s="440">
        <f>SUM(F31:F34)</f>
        <v>1127562</v>
      </c>
      <c r="G35" s="371">
        <f>SUM(G31:G34)</f>
        <v>10060393</v>
      </c>
    </row>
    <row r="36" spans="2:7" x14ac:dyDescent="0.35">
      <c r="B36" s="19"/>
      <c r="C36" s="19"/>
      <c r="D36" s="19"/>
      <c r="E36" s="19"/>
      <c r="F36" s="19"/>
      <c r="G36" s="19"/>
    </row>
  </sheetData>
  <mergeCells count="2">
    <mergeCell ref="D6:E6"/>
    <mergeCell ref="F6:G6"/>
  </mergeCell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562B7C-9CC1-4A97-939D-A0D817CCF0CD}">
  <sheetPr codeName="Sheet85">
    <tabColor theme="9"/>
  </sheetPr>
  <dimension ref="B6:G26"/>
  <sheetViews>
    <sheetView showGridLines="0" zoomScale="70" zoomScaleNormal="70" workbookViewId="0">
      <selection activeCell="H25" sqref="H25"/>
    </sheetView>
  </sheetViews>
  <sheetFormatPr defaultRowHeight="14.5" x14ac:dyDescent="0.35"/>
  <cols>
    <col min="3" max="3" width="111.1796875" customWidth="1"/>
    <col min="4" max="7" width="15.7265625" customWidth="1"/>
  </cols>
  <sheetData>
    <row r="6" spans="2:7" ht="15" thickBot="1" x14ac:dyDescent="0.4">
      <c r="B6" s="190"/>
      <c r="C6" s="19"/>
      <c r="D6" s="540" t="s">
        <v>63</v>
      </c>
      <c r="E6" s="540"/>
      <c r="F6" s="540" t="s">
        <v>90</v>
      </c>
      <c r="G6" s="540"/>
    </row>
    <row r="7" spans="2:7" x14ac:dyDescent="0.35">
      <c r="B7" s="190"/>
      <c r="C7" s="19"/>
      <c r="D7" s="40">
        <v>2024</v>
      </c>
      <c r="E7" s="24">
        <v>2023</v>
      </c>
      <c r="F7" s="40">
        <v>2024</v>
      </c>
      <c r="G7" s="24">
        <v>2023</v>
      </c>
    </row>
    <row r="8" spans="2:7" ht="15" thickBot="1" x14ac:dyDescent="0.4">
      <c r="B8" s="190"/>
      <c r="C8" s="82"/>
      <c r="D8" s="81" t="s">
        <v>1</v>
      </c>
      <c r="E8" s="75" t="s">
        <v>1</v>
      </c>
      <c r="F8" s="81" t="s">
        <v>1</v>
      </c>
      <c r="G8" s="75" t="s">
        <v>1</v>
      </c>
    </row>
    <row r="9" spans="2:7" ht="21" x14ac:dyDescent="0.5">
      <c r="B9" s="137" t="s">
        <v>469</v>
      </c>
      <c r="C9" s="125" t="s">
        <v>876</v>
      </c>
      <c r="D9" s="146"/>
      <c r="E9" s="89"/>
      <c r="F9" s="146"/>
      <c r="G9" s="89"/>
    </row>
    <row r="10" spans="2:7" ht="15.5" x14ac:dyDescent="0.35">
      <c r="B10" s="199">
        <v>22.2</v>
      </c>
      <c r="C10" s="126" t="s">
        <v>488</v>
      </c>
      <c r="D10" s="146"/>
      <c r="E10" s="89"/>
      <c r="F10" s="42"/>
      <c r="G10" s="89"/>
    </row>
    <row r="11" spans="2:7" x14ac:dyDescent="0.35">
      <c r="B11" s="190"/>
      <c r="C11" s="218" t="s">
        <v>489</v>
      </c>
      <c r="D11" s="360">
        <v>-830</v>
      </c>
      <c r="E11" s="397">
        <v>-12635</v>
      </c>
      <c r="F11" s="360">
        <v>-4054</v>
      </c>
      <c r="G11" s="397">
        <v>-17903</v>
      </c>
    </row>
    <row r="12" spans="2:7" x14ac:dyDescent="0.35">
      <c r="B12" s="190"/>
      <c r="C12" s="20" t="s">
        <v>490</v>
      </c>
      <c r="D12" s="360">
        <v>-324048</v>
      </c>
      <c r="E12" s="397">
        <v>-298465</v>
      </c>
      <c r="F12" s="360">
        <v>-277339</v>
      </c>
      <c r="G12" s="397">
        <v>-257507</v>
      </c>
    </row>
    <row r="13" spans="2:7" x14ac:dyDescent="0.35">
      <c r="B13" s="190"/>
      <c r="C13" s="33" t="s">
        <v>986</v>
      </c>
      <c r="D13" s="406">
        <v>26462</v>
      </c>
      <c r="E13" s="407">
        <v>830</v>
      </c>
      <c r="F13" s="406">
        <v>23126</v>
      </c>
      <c r="G13" s="407">
        <v>4054</v>
      </c>
    </row>
    <row r="14" spans="2:7" ht="15" thickBot="1" x14ac:dyDescent="0.4">
      <c r="B14" s="19"/>
      <c r="C14" s="82"/>
      <c r="D14" s="408">
        <v>-298417</v>
      </c>
      <c r="E14" s="409">
        <f>SUM(E11:E13)</f>
        <v>-310270</v>
      </c>
      <c r="F14" s="408">
        <v>-258268</v>
      </c>
      <c r="G14" s="409">
        <f>SUM(G11:G13)</f>
        <v>-271356</v>
      </c>
    </row>
    <row r="15" spans="2:7" ht="15.5" x14ac:dyDescent="0.35">
      <c r="B15" s="199">
        <v>22.3</v>
      </c>
      <c r="C15" s="126" t="s">
        <v>491</v>
      </c>
      <c r="D15" s="360"/>
      <c r="E15" s="397"/>
      <c r="F15" s="360"/>
      <c r="G15" s="397"/>
    </row>
    <row r="16" spans="2:7" x14ac:dyDescent="0.35">
      <c r="B16" s="190"/>
      <c r="C16" s="218" t="s">
        <v>495</v>
      </c>
      <c r="D16" s="360">
        <v>388020</v>
      </c>
      <c r="E16" s="397">
        <v>351976</v>
      </c>
      <c r="F16" s="360">
        <v>7887</v>
      </c>
      <c r="G16" s="397">
        <v>7107</v>
      </c>
    </row>
    <row r="17" spans="2:7" ht="16.5" x14ac:dyDescent="0.35">
      <c r="B17" s="190"/>
      <c r="C17" s="20" t="s">
        <v>877</v>
      </c>
      <c r="D17" s="360">
        <v>4778084</v>
      </c>
      <c r="E17" s="397">
        <v>4966329</v>
      </c>
      <c r="F17" s="360">
        <v>215549</v>
      </c>
      <c r="G17" s="397">
        <v>199427</v>
      </c>
    </row>
    <row r="18" spans="2:7" x14ac:dyDescent="0.35">
      <c r="B18" s="190"/>
      <c r="C18" s="20" t="s">
        <v>496</v>
      </c>
      <c r="D18" s="360">
        <v>-339561</v>
      </c>
      <c r="E18" s="397">
        <v>-388020</v>
      </c>
      <c r="F18" s="360">
        <v>-7450</v>
      </c>
      <c r="G18" s="397">
        <v>-7887</v>
      </c>
    </row>
    <row r="19" spans="2:7" x14ac:dyDescent="0.35">
      <c r="B19" s="190"/>
      <c r="C19" s="33" t="s">
        <v>497</v>
      </c>
      <c r="D19" s="406">
        <v>-6270</v>
      </c>
      <c r="E19" s="407">
        <v>-2656</v>
      </c>
      <c r="F19" s="406">
        <v>-6270</v>
      </c>
      <c r="G19" s="407">
        <v>-2656</v>
      </c>
    </row>
    <row r="20" spans="2:7" ht="15" thickBot="1" x14ac:dyDescent="0.4">
      <c r="B20" s="19"/>
      <c r="C20" s="71" t="s">
        <v>492</v>
      </c>
      <c r="D20" s="412">
        <f>SUM(D16:D19)</f>
        <v>4820273</v>
      </c>
      <c r="E20" s="413">
        <v>4927630</v>
      </c>
      <c r="F20" s="408">
        <f>SUM(F16:F19)</f>
        <v>209716</v>
      </c>
      <c r="G20" s="409">
        <f>SUM(G16:G19)</f>
        <v>195991</v>
      </c>
    </row>
    <row r="21" spans="2:7" ht="15.5" x14ac:dyDescent="0.35">
      <c r="B21" s="199">
        <v>22.4</v>
      </c>
      <c r="C21" s="126" t="s">
        <v>493</v>
      </c>
      <c r="D21" s="360"/>
      <c r="E21" s="397"/>
      <c r="F21" s="360"/>
      <c r="G21" s="397"/>
    </row>
    <row r="22" spans="2:7" x14ac:dyDescent="0.35">
      <c r="B22" s="19"/>
      <c r="C22" s="20" t="s">
        <v>498</v>
      </c>
      <c r="D22" s="360">
        <v>-392045</v>
      </c>
      <c r="E22" s="397">
        <v>-353320</v>
      </c>
      <c r="F22" s="360">
        <v>-5398</v>
      </c>
      <c r="G22" s="397">
        <v>-5173</v>
      </c>
    </row>
    <row r="23" spans="2:7" ht="16.5" x14ac:dyDescent="0.35">
      <c r="B23" s="19"/>
      <c r="C23" s="20" t="s">
        <v>878</v>
      </c>
      <c r="D23" s="360">
        <v>-4449624</v>
      </c>
      <c r="E23" s="397">
        <v>-4669213</v>
      </c>
      <c r="F23" s="360">
        <v>-66153</v>
      </c>
      <c r="G23" s="397">
        <v>-68858</v>
      </c>
    </row>
    <row r="24" spans="2:7" x14ac:dyDescent="0.35">
      <c r="B24" s="19"/>
      <c r="C24" s="33" t="s">
        <v>499</v>
      </c>
      <c r="D24" s="406">
        <v>349708</v>
      </c>
      <c r="E24" s="407">
        <v>392045</v>
      </c>
      <c r="F24" s="406">
        <v>14</v>
      </c>
      <c r="G24" s="407">
        <v>5398</v>
      </c>
    </row>
    <row r="25" spans="2:7" ht="15" thickBot="1" x14ac:dyDescent="0.4">
      <c r="B25" s="19"/>
      <c r="C25" s="80" t="s">
        <v>494</v>
      </c>
      <c r="D25" s="408">
        <f>SUM(D22:D24)</f>
        <v>-4491961</v>
      </c>
      <c r="E25" s="409">
        <f>SUM(E22:E24)</f>
        <v>-4630488</v>
      </c>
      <c r="F25" s="408">
        <f>SUM(F22:F24)</f>
        <v>-71537</v>
      </c>
      <c r="G25" s="409">
        <f>SUM(G22:G24)</f>
        <v>-68633</v>
      </c>
    </row>
    <row r="26" spans="2:7" x14ac:dyDescent="0.35">
      <c r="B26" s="19"/>
      <c r="C26" s="19"/>
      <c r="D26" s="19"/>
      <c r="E26" s="19"/>
      <c r="F26" s="19"/>
      <c r="G26" s="19"/>
    </row>
  </sheetData>
  <mergeCells count="2">
    <mergeCell ref="D6:E6"/>
    <mergeCell ref="F6:G6"/>
  </mergeCell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B2A72D-7D0C-4154-8701-86195334812D}">
  <sheetPr codeName="Sheet86">
    <tabColor theme="9"/>
  </sheetPr>
  <dimension ref="B6:N37"/>
  <sheetViews>
    <sheetView showGridLines="0" zoomScale="70" zoomScaleNormal="70" workbookViewId="0">
      <selection activeCell="N36" sqref="N36"/>
    </sheetView>
  </sheetViews>
  <sheetFormatPr defaultRowHeight="14.5" x14ac:dyDescent="0.35"/>
  <cols>
    <col min="3" max="3" width="14.7265625" customWidth="1"/>
    <col min="4" max="4" width="29" customWidth="1"/>
    <col min="5" max="5" width="20.453125" customWidth="1"/>
    <col min="6" max="14" width="12.7265625" customWidth="1"/>
  </cols>
  <sheetData>
    <row r="6" spans="2:14" x14ac:dyDescent="0.35">
      <c r="B6" s="19"/>
      <c r="C6" s="19"/>
      <c r="D6" s="19"/>
      <c r="E6" s="19"/>
      <c r="F6" s="196"/>
      <c r="G6" s="196"/>
      <c r="H6" s="196"/>
      <c r="I6" s="196"/>
      <c r="J6" s="196"/>
      <c r="K6" s="196"/>
      <c r="L6" s="196"/>
      <c r="M6" s="196"/>
      <c r="N6" s="40" t="s">
        <v>82</v>
      </c>
    </row>
    <row r="7" spans="2:14" s="2" customFormat="1" x14ac:dyDescent="0.35">
      <c r="B7" s="54"/>
      <c r="C7" s="54"/>
      <c r="D7" s="54"/>
      <c r="E7" s="54"/>
      <c r="F7" s="40"/>
      <c r="G7" s="40" t="s">
        <v>509</v>
      </c>
      <c r="H7" s="40"/>
      <c r="I7" s="40"/>
      <c r="J7" s="40"/>
      <c r="K7" s="40"/>
      <c r="L7" s="40" t="s">
        <v>82</v>
      </c>
      <c r="M7" s="40" t="s">
        <v>82</v>
      </c>
      <c r="N7" s="40" t="s">
        <v>522</v>
      </c>
    </row>
    <row r="8" spans="2:14" s="2" customFormat="1" x14ac:dyDescent="0.35">
      <c r="B8" s="54"/>
      <c r="C8" s="54"/>
      <c r="D8" s="54"/>
      <c r="E8" s="54"/>
      <c r="F8" s="40"/>
      <c r="G8" s="40" t="s">
        <v>988</v>
      </c>
      <c r="H8" s="40" t="s">
        <v>510</v>
      </c>
      <c r="I8" s="40" t="s">
        <v>82</v>
      </c>
      <c r="J8" s="40"/>
      <c r="K8" s="40" t="s">
        <v>82</v>
      </c>
      <c r="L8" s="40" t="s">
        <v>516</v>
      </c>
      <c r="M8" s="40" t="s">
        <v>518</v>
      </c>
      <c r="N8" s="40" t="s">
        <v>413</v>
      </c>
    </row>
    <row r="9" spans="2:14" s="2" customFormat="1" ht="16.5" x14ac:dyDescent="0.35">
      <c r="B9" s="54"/>
      <c r="C9" s="54"/>
      <c r="D9" s="54"/>
      <c r="E9" s="54"/>
      <c r="F9" s="40" t="s">
        <v>508</v>
      </c>
      <c r="G9" s="40" t="s">
        <v>989</v>
      </c>
      <c r="H9" s="40" t="s">
        <v>880</v>
      </c>
      <c r="I9" s="40" t="s">
        <v>991</v>
      </c>
      <c r="J9" s="40" t="s">
        <v>513</v>
      </c>
      <c r="K9" s="40" t="s">
        <v>514</v>
      </c>
      <c r="L9" s="40" t="s">
        <v>517</v>
      </c>
      <c r="M9" s="40" t="s">
        <v>511</v>
      </c>
      <c r="N9" s="40" t="s">
        <v>521</v>
      </c>
    </row>
    <row r="10" spans="2:14" s="2" customFormat="1" ht="16.5" x14ac:dyDescent="0.35">
      <c r="B10" s="54"/>
      <c r="C10" s="54"/>
      <c r="D10" s="54"/>
      <c r="E10" s="54"/>
      <c r="F10" s="40" t="s">
        <v>987</v>
      </c>
      <c r="G10" s="40" t="s">
        <v>990</v>
      </c>
      <c r="H10" s="40" t="s">
        <v>511</v>
      </c>
      <c r="I10" s="40" t="s">
        <v>512</v>
      </c>
      <c r="J10" s="40" t="s">
        <v>879</v>
      </c>
      <c r="K10" s="40" t="s">
        <v>515</v>
      </c>
      <c r="L10" s="40" t="s">
        <v>502</v>
      </c>
      <c r="M10" s="40" t="s">
        <v>519</v>
      </c>
      <c r="N10" s="40" t="s">
        <v>520</v>
      </c>
    </row>
    <row r="11" spans="2:14" s="2" customFormat="1" ht="17" thickBot="1" x14ac:dyDescent="0.4">
      <c r="B11" s="54"/>
      <c r="C11" s="189"/>
      <c r="D11" s="189"/>
      <c r="E11" s="189"/>
      <c r="F11" s="81" t="s">
        <v>1</v>
      </c>
      <c r="G11" s="81" t="s">
        <v>1</v>
      </c>
      <c r="H11" s="81" t="s">
        <v>1</v>
      </c>
      <c r="I11" s="81" t="s">
        <v>1</v>
      </c>
      <c r="J11" s="81" t="s">
        <v>1</v>
      </c>
      <c r="K11" s="81" t="s">
        <v>1</v>
      </c>
      <c r="L11" s="81" t="s">
        <v>1</v>
      </c>
      <c r="M11" s="81" t="s">
        <v>1</v>
      </c>
      <c r="N11" s="81" t="s">
        <v>881</v>
      </c>
    </row>
    <row r="12" spans="2:14" ht="21" x14ac:dyDescent="0.5">
      <c r="B12" s="137" t="s">
        <v>477</v>
      </c>
      <c r="C12" s="125" t="s">
        <v>501</v>
      </c>
      <c r="D12" s="19"/>
      <c r="E12" s="19"/>
      <c r="F12" s="271"/>
      <c r="G12" s="271"/>
      <c r="H12" s="271"/>
      <c r="I12" s="271"/>
      <c r="J12" s="271"/>
      <c r="K12" s="271"/>
      <c r="L12" s="271"/>
      <c r="M12" s="271"/>
      <c r="N12" s="271"/>
    </row>
    <row r="13" spans="2:14" ht="21" x14ac:dyDescent="0.5">
      <c r="B13" s="272"/>
      <c r="C13" s="125" t="s">
        <v>502</v>
      </c>
      <c r="D13" s="19"/>
      <c r="E13" s="19"/>
      <c r="F13" s="271"/>
      <c r="G13" s="271"/>
      <c r="H13" s="271"/>
      <c r="I13" s="271"/>
      <c r="J13" s="271"/>
      <c r="K13" s="271"/>
      <c r="L13" s="271"/>
      <c r="M13" s="271"/>
      <c r="N13" s="271"/>
    </row>
    <row r="14" spans="2:14" ht="15.5" x14ac:dyDescent="0.35">
      <c r="B14" s="199">
        <v>23.1</v>
      </c>
      <c r="C14" s="126" t="s">
        <v>503</v>
      </c>
      <c r="D14" s="19"/>
      <c r="E14" s="19"/>
      <c r="F14" s="271"/>
      <c r="G14" s="271"/>
      <c r="H14" s="271"/>
      <c r="I14" s="271"/>
      <c r="J14" s="271"/>
      <c r="K14" s="271"/>
      <c r="L14" s="271"/>
      <c r="M14" s="271"/>
      <c r="N14" s="271"/>
    </row>
    <row r="15" spans="2:14" ht="15.5" x14ac:dyDescent="0.35">
      <c r="B15" s="199"/>
      <c r="C15" s="126" t="s">
        <v>504</v>
      </c>
      <c r="D15" s="19"/>
      <c r="E15" s="19"/>
      <c r="F15" s="271"/>
      <c r="G15" s="271"/>
      <c r="H15" s="271"/>
      <c r="I15" s="271"/>
      <c r="J15" s="271"/>
      <c r="K15" s="271"/>
      <c r="L15" s="271"/>
      <c r="M15" s="271"/>
      <c r="N15" s="271"/>
    </row>
    <row r="16" spans="2:14" x14ac:dyDescent="0.35">
      <c r="B16" s="19"/>
      <c r="C16" s="155">
        <v>2024</v>
      </c>
      <c r="D16" s="20"/>
      <c r="E16" s="19"/>
      <c r="F16" s="275"/>
      <c r="G16" s="275"/>
      <c r="H16" s="275"/>
      <c r="I16" s="275"/>
      <c r="J16" s="275"/>
      <c r="K16" s="275"/>
      <c r="L16" s="275"/>
      <c r="M16" s="275"/>
      <c r="N16" s="275"/>
    </row>
    <row r="17" spans="2:14" x14ac:dyDescent="0.35">
      <c r="B17" s="19"/>
      <c r="C17" s="20" t="s">
        <v>505</v>
      </c>
      <c r="D17" s="20" t="s">
        <v>507</v>
      </c>
      <c r="E17" s="235"/>
      <c r="F17" s="438">
        <v>7945</v>
      </c>
      <c r="G17" s="438">
        <v>324</v>
      </c>
      <c r="H17" s="438">
        <v>52</v>
      </c>
      <c r="I17" s="438">
        <v>8322</v>
      </c>
      <c r="J17" s="438">
        <v>13700</v>
      </c>
      <c r="K17" s="438">
        <v>13700</v>
      </c>
      <c r="L17" s="438">
        <v>22022</v>
      </c>
      <c r="M17" s="438">
        <v>4078</v>
      </c>
      <c r="N17" s="473">
        <v>148310</v>
      </c>
    </row>
    <row r="18" spans="2:14" x14ac:dyDescent="0.35">
      <c r="B18" s="19"/>
      <c r="C18" s="20" t="s">
        <v>882</v>
      </c>
      <c r="D18" s="20" t="s">
        <v>506</v>
      </c>
      <c r="E18" s="235"/>
      <c r="F18" s="466">
        <v>4360</v>
      </c>
      <c r="G18" s="458">
        <v>189</v>
      </c>
      <c r="H18" s="458">
        <v>293</v>
      </c>
      <c r="I18" s="458">
        <v>4842</v>
      </c>
      <c r="J18" s="458">
        <v>4900</v>
      </c>
      <c r="K18" s="458">
        <v>4900</v>
      </c>
      <c r="L18" s="458">
        <v>9742</v>
      </c>
      <c r="M18" s="458">
        <v>0</v>
      </c>
      <c r="N18" s="474">
        <v>60080</v>
      </c>
    </row>
    <row r="19" spans="2:14" x14ac:dyDescent="0.35">
      <c r="B19" s="19"/>
      <c r="C19" s="33"/>
      <c r="D19" s="33"/>
      <c r="E19" s="140"/>
      <c r="F19" s="439"/>
      <c r="G19" s="439"/>
      <c r="H19" s="439"/>
      <c r="I19" s="439"/>
      <c r="J19" s="439"/>
      <c r="K19" s="439"/>
      <c r="L19" s="439"/>
      <c r="M19" s="439"/>
      <c r="N19" s="439"/>
    </row>
    <row r="20" spans="2:14" x14ac:dyDescent="0.35">
      <c r="B20" s="19"/>
      <c r="C20" s="36"/>
      <c r="D20" s="36"/>
      <c r="E20" s="273"/>
      <c r="F20" s="464">
        <f>SUM(F17:F19)</f>
        <v>12305</v>
      </c>
      <c r="G20" s="464">
        <f t="shared" ref="G20:N20" si="0">SUM(G17:G19)</f>
        <v>513</v>
      </c>
      <c r="H20" s="464">
        <f t="shared" si="0"/>
        <v>345</v>
      </c>
      <c r="I20" s="464">
        <f t="shared" si="0"/>
        <v>13164</v>
      </c>
      <c r="J20" s="464">
        <f t="shared" si="0"/>
        <v>18600</v>
      </c>
      <c r="K20" s="464">
        <f t="shared" si="0"/>
        <v>18600</v>
      </c>
      <c r="L20" s="464">
        <f t="shared" si="0"/>
        <v>31764</v>
      </c>
      <c r="M20" s="464">
        <f t="shared" si="0"/>
        <v>4078</v>
      </c>
      <c r="N20" s="464">
        <f t="shared" si="0"/>
        <v>208390</v>
      </c>
    </row>
    <row r="21" spans="2:14" x14ac:dyDescent="0.35">
      <c r="B21" s="19"/>
      <c r="C21" s="155">
        <v>2023</v>
      </c>
      <c r="D21" s="20"/>
      <c r="E21" s="19"/>
      <c r="F21" s="475"/>
      <c r="G21" s="475"/>
      <c r="H21" s="475"/>
      <c r="I21" s="475"/>
      <c r="J21" s="475"/>
      <c r="K21" s="475"/>
      <c r="L21" s="475"/>
      <c r="M21" s="475"/>
      <c r="N21" s="475"/>
    </row>
    <row r="22" spans="2:14" x14ac:dyDescent="0.35">
      <c r="B22" s="19"/>
      <c r="C22" s="20" t="s">
        <v>505</v>
      </c>
      <c r="D22" s="20" t="s">
        <v>507</v>
      </c>
      <c r="E22" s="235"/>
      <c r="F22" s="369">
        <v>7640</v>
      </c>
      <c r="G22" s="369">
        <v>312</v>
      </c>
      <c r="H22" s="369">
        <v>50</v>
      </c>
      <c r="I22" s="369">
        <v>8002</v>
      </c>
      <c r="J22" s="369">
        <v>12151</v>
      </c>
      <c r="K22" s="369">
        <v>12151</v>
      </c>
      <c r="L22" s="369">
        <v>20153</v>
      </c>
      <c r="M22" s="369">
        <v>2105</v>
      </c>
      <c r="N22" s="476">
        <v>125468</v>
      </c>
    </row>
    <row r="23" spans="2:14" x14ac:dyDescent="0.35">
      <c r="B23" s="19"/>
      <c r="C23" s="20" t="s">
        <v>882</v>
      </c>
      <c r="D23" s="20" t="s">
        <v>506</v>
      </c>
      <c r="E23" s="235"/>
      <c r="F23" s="477">
        <v>4009</v>
      </c>
      <c r="G23" s="478">
        <v>176</v>
      </c>
      <c r="H23" s="478">
        <v>236</v>
      </c>
      <c r="I23" s="478">
        <v>4421</v>
      </c>
      <c r="J23" s="478">
        <v>3335</v>
      </c>
      <c r="K23" s="478">
        <v>3335</v>
      </c>
      <c r="L23" s="478">
        <v>7756</v>
      </c>
      <c r="M23" s="478">
        <v>0</v>
      </c>
      <c r="N23" s="479">
        <v>54892</v>
      </c>
    </row>
    <row r="24" spans="2:14" x14ac:dyDescent="0.35">
      <c r="B24" s="19"/>
      <c r="C24" s="140"/>
      <c r="D24" s="140"/>
      <c r="E24" s="140"/>
      <c r="F24" s="368"/>
      <c r="G24" s="368"/>
      <c r="H24" s="368"/>
      <c r="I24" s="368"/>
      <c r="J24" s="368"/>
      <c r="K24" s="368"/>
      <c r="L24" s="368"/>
      <c r="M24" s="368"/>
      <c r="N24" s="368"/>
    </row>
    <row r="25" spans="2:14" x14ac:dyDescent="0.35">
      <c r="B25" s="19"/>
      <c r="C25" s="273"/>
      <c r="D25" s="273"/>
      <c r="E25" s="140"/>
      <c r="F25" s="368">
        <f>SUM(F22:F24)</f>
        <v>11649</v>
      </c>
      <c r="G25" s="368">
        <f t="shared" ref="G25:N25" si="1">SUM(G22:G24)</f>
        <v>488</v>
      </c>
      <c r="H25" s="368">
        <f t="shared" si="1"/>
        <v>286</v>
      </c>
      <c r="I25" s="368">
        <f t="shared" si="1"/>
        <v>12423</v>
      </c>
      <c r="J25" s="368">
        <f t="shared" si="1"/>
        <v>15486</v>
      </c>
      <c r="K25" s="368">
        <f t="shared" si="1"/>
        <v>15486</v>
      </c>
      <c r="L25" s="368">
        <f t="shared" si="1"/>
        <v>27909</v>
      </c>
      <c r="M25" s="368">
        <f t="shared" si="1"/>
        <v>2105</v>
      </c>
      <c r="N25" s="368">
        <f t="shared" si="1"/>
        <v>180360</v>
      </c>
    </row>
    <row r="26" spans="2:14" ht="15.5" x14ac:dyDescent="0.35">
      <c r="B26" s="199">
        <v>23.2</v>
      </c>
      <c r="C26" s="126" t="s">
        <v>523</v>
      </c>
      <c r="D26" s="19"/>
      <c r="E26" s="19"/>
      <c r="F26" s="270"/>
      <c r="G26" s="270"/>
      <c r="H26" s="270"/>
      <c r="I26" s="270"/>
      <c r="J26" s="270"/>
      <c r="K26" s="270"/>
      <c r="L26" s="270"/>
      <c r="M26" s="270"/>
      <c r="N26" s="270"/>
    </row>
    <row r="27" spans="2:14" ht="15.5" x14ac:dyDescent="0.35">
      <c r="B27" s="199"/>
      <c r="C27" s="126" t="s">
        <v>524</v>
      </c>
      <c r="D27" s="19"/>
      <c r="E27" s="19"/>
      <c r="F27" s="270"/>
      <c r="G27" s="270"/>
      <c r="H27" s="270"/>
      <c r="I27" s="270"/>
      <c r="J27" s="270"/>
      <c r="K27" s="270"/>
      <c r="L27" s="270"/>
      <c r="M27" s="270"/>
      <c r="N27" s="270"/>
    </row>
    <row r="28" spans="2:14" x14ac:dyDescent="0.35">
      <c r="B28" s="19"/>
      <c r="C28" s="155">
        <v>2024</v>
      </c>
      <c r="D28" s="20"/>
      <c r="E28" s="19"/>
      <c r="F28" s="274"/>
      <c r="G28" s="274"/>
      <c r="H28" s="274"/>
      <c r="I28" s="274"/>
      <c r="J28" s="274"/>
      <c r="K28" s="274"/>
      <c r="L28" s="274"/>
      <c r="M28" s="274"/>
      <c r="N28" s="274"/>
    </row>
    <row r="29" spans="2:14" ht="16.5" x14ac:dyDescent="0.35">
      <c r="B29" s="19"/>
      <c r="C29" s="20" t="s">
        <v>992</v>
      </c>
      <c r="D29" s="20" t="s">
        <v>993</v>
      </c>
      <c r="E29" s="235"/>
      <c r="F29" s="42">
        <v>4264</v>
      </c>
      <c r="G29" s="42">
        <v>252</v>
      </c>
      <c r="H29" s="42">
        <v>166</v>
      </c>
      <c r="I29" s="42">
        <v>4682</v>
      </c>
      <c r="J29" s="42">
        <v>3387</v>
      </c>
      <c r="K29" s="42">
        <v>3387</v>
      </c>
      <c r="L29" s="42">
        <v>8069</v>
      </c>
      <c r="M29" s="42">
        <v>1278</v>
      </c>
      <c r="N29" s="277">
        <v>58395</v>
      </c>
    </row>
    <row r="30" spans="2:14" x14ac:dyDescent="0.35">
      <c r="B30" s="19"/>
      <c r="C30" s="20" t="s">
        <v>527</v>
      </c>
      <c r="D30" s="20" t="s">
        <v>997</v>
      </c>
      <c r="E30" s="235"/>
      <c r="F30" s="42">
        <v>3246</v>
      </c>
      <c r="G30" s="42">
        <v>178</v>
      </c>
      <c r="H30" s="42">
        <v>65</v>
      </c>
      <c r="I30" s="42">
        <v>3489</v>
      </c>
      <c r="J30" s="42">
        <v>2200</v>
      </c>
      <c r="K30" s="42">
        <v>2200</v>
      </c>
      <c r="L30" s="42">
        <v>5689</v>
      </c>
      <c r="M30" s="42">
        <v>467</v>
      </c>
      <c r="N30" s="277">
        <v>31085</v>
      </c>
    </row>
    <row r="31" spans="2:14" x14ac:dyDescent="0.35">
      <c r="B31" s="19"/>
      <c r="C31" s="20" t="s">
        <v>528</v>
      </c>
      <c r="D31" s="20" t="s">
        <v>529</v>
      </c>
      <c r="E31" s="235"/>
      <c r="F31" s="42">
        <v>3890</v>
      </c>
      <c r="G31" s="42">
        <v>165</v>
      </c>
      <c r="H31" s="42">
        <v>191</v>
      </c>
      <c r="I31" s="42">
        <v>4246</v>
      </c>
      <c r="J31" s="42">
        <v>2000</v>
      </c>
      <c r="K31" s="42">
        <v>2000</v>
      </c>
      <c r="L31" s="42">
        <v>6246</v>
      </c>
      <c r="M31" s="42">
        <v>3394</v>
      </c>
      <c r="N31" s="277">
        <v>45394</v>
      </c>
    </row>
    <row r="32" spans="2:14" x14ac:dyDescent="0.35">
      <c r="B32" s="19"/>
      <c r="C32" s="20" t="s">
        <v>530</v>
      </c>
      <c r="D32" s="20" t="s">
        <v>994</v>
      </c>
      <c r="E32" s="235"/>
      <c r="F32" s="42">
        <v>3655</v>
      </c>
      <c r="G32" s="42">
        <v>153</v>
      </c>
      <c r="H32" s="42">
        <v>132</v>
      </c>
      <c r="I32" s="42">
        <v>3940</v>
      </c>
      <c r="J32" s="42">
        <v>2535</v>
      </c>
      <c r="K32" s="42">
        <v>2535</v>
      </c>
      <c r="L32" s="42">
        <v>6475</v>
      </c>
      <c r="M32" s="42">
        <v>1028</v>
      </c>
      <c r="N32" s="277">
        <v>49144</v>
      </c>
    </row>
    <row r="33" spans="2:14" x14ac:dyDescent="0.35">
      <c r="B33" s="19"/>
      <c r="C33" s="20" t="s">
        <v>531</v>
      </c>
      <c r="D33" s="20" t="s">
        <v>995</v>
      </c>
      <c r="E33" s="235"/>
      <c r="F33" s="42">
        <v>4533</v>
      </c>
      <c r="G33" s="42">
        <v>312</v>
      </c>
      <c r="H33" s="42">
        <v>357</v>
      </c>
      <c r="I33" s="42">
        <v>5202</v>
      </c>
      <c r="J33" s="42">
        <v>4750</v>
      </c>
      <c r="K33" s="42">
        <v>4750</v>
      </c>
      <c r="L33" s="42">
        <v>9952</v>
      </c>
      <c r="M33" s="42">
        <v>1185</v>
      </c>
      <c r="N33" s="277">
        <v>64886</v>
      </c>
    </row>
    <row r="34" spans="2:14" x14ac:dyDescent="0.35">
      <c r="B34" s="19"/>
      <c r="C34" s="20" t="s">
        <v>883</v>
      </c>
      <c r="D34" s="20" t="s">
        <v>996</v>
      </c>
      <c r="E34" s="235"/>
      <c r="F34" s="42">
        <v>2200</v>
      </c>
      <c r="G34" s="42">
        <v>92</v>
      </c>
      <c r="H34" s="42">
        <v>60</v>
      </c>
      <c r="I34" s="42">
        <v>2352</v>
      </c>
      <c r="J34" s="42">
        <v>1250</v>
      </c>
      <c r="K34" s="42">
        <v>1250</v>
      </c>
      <c r="L34" s="42">
        <v>3602</v>
      </c>
      <c r="M34" s="42">
        <v>333</v>
      </c>
      <c r="N34" s="277">
        <v>20830</v>
      </c>
    </row>
    <row r="35" spans="2:14" x14ac:dyDescent="0.35">
      <c r="B35" s="19"/>
      <c r="C35" s="20" t="s">
        <v>884</v>
      </c>
      <c r="D35" s="20" t="s">
        <v>532</v>
      </c>
      <c r="E35" s="235"/>
      <c r="F35" s="56">
        <v>3545</v>
      </c>
      <c r="G35" s="56">
        <v>150</v>
      </c>
      <c r="H35" s="56">
        <v>143</v>
      </c>
      <c r="I35" s="56">
        <v>3838</v>
      </c>
      <c r="J35" s="56">
        <v>3400</v>
      </c>
      <c r="K35" s="56">
        <v>3400</v>
      </c>
      <c r="L35" s="56">
        <v>7238</v>
      </c>
      <c r="M35" s="56">
        <v>0</v>
      </c>
      <c r="N35" s="278">
        <v>40804</v>
      </c>
    </row>
    <row r="36" spans="2:14" x14ac:dyDescent="0.35">
      <c r="B36" s="19"/>
      <c r="C36" s="140"/>
      <c r="D36" s="140"/>
      <c r="E36" s="140"/>
      <c r="F36" s="46"/>
      <c r="G36" s="46"/>
      <c r="H36" s="46"/>
      <c r="I36" s="46"/>
      <c r="J36" s="46"/>
      <c r="K36" s="46"/>
      <c r="L36" s="46"/>
      <c r="M36" s="46"/>
      <c r="N36" s="46"/>
    </row>
    <row r="37" spans="2:14" ht="15" thickBot="1" x14ac:dyDescent="0.4">
      <c r="B37" s="19"/>
      <c r="C37" s="82"/>
      <c r="D37" s="82"/>
      <c r="E37" s="82"/>
      <c r="F37" s="98">
        <f>SUM(F29:F36)</f>
        <v>25333</v>
      </c>
      <c r="G37" s="98">
        <f t="shared" ref="G37:N37" si="2">SUM(G29:G36)</f>
        <v>1302</v>
      </c>
      <c r="H37" s="98">
        <f t="shared" si="2"/>
        <v>1114</v>
      </c>
      <c r="I37" s="98">
        <f t="shared" si="2"/>
        <v>27749</v>
      </c>
      <c r="J37" s="98">
        <f t="shared" si="2"/>
        <v>19522</v>
      </c>
      <c r="K37" s="98">
        <f t="shared" si="2"/>
        <v>19522</v>
      </c>
      <c r="L37" s="98">
        <f t="shared" si="2"/>
        <v>47271</v>
      </c>
      <c r="M37" s="98">
        <f t="shared" si="2"/>
        <v>7685</v>
      </c>
      <c r="N37" s="98">
        <f t="shared" si="2"/>
        <v>310538</v>
      </c>
    </row>
  </sheetData>
  <phoneticPr fontId="2" type="noConversion"/>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5DA12B-2FF9-4000-9D18-A4DDF46D16BA}">
  <sheetPr codeName="Sheet87">
    <tabColor theme="9"/>
  </sheetPr>
  <dimension ref="B7:M27"/>
  <sheetViews>
    <sheetView showGridLines="0" zoomScale="70" zoomScaleNormal="70" workbookViewId="0">
      <selection activeCell="V30" sqref="V30"/>
    </sheetView>
  </sheetViews>
  <sheetFormatPr defaultRowHeight="14.5" x14ac:dyDescent="0.35"/>
  <cols>
    <col min="3" max="3" width="16.453125" customWidth="1"/>
    <col min="4" max="4" width="41.7265625" customWidth="1"/>
    <col min="6" max="6" width="12.26953125" customWidth="1"/>
    <col min="7" max="7" width="10.26953125" customWidth="1"/>
    <col min="8" max="8" width="12.7265625" customWidth="1"/>
    <col min="9" max="9" width="13" customWidth="1"/>
    <col min="10" max="10" width="12" customWidth="1"/>
    <col min="11" max="11" width="13.54296875" customWidth="1"/>
    <col min="12" max="12" width="11.453125" customWidth="1"/>
    <col min="13" max="13" width="10.26953125" customWidth="1"/>
  </cols>
  <sheetData>
    <row r="7" spans="2:13" x14ac:dyDescent="0.35">
      <c r="B7" s="54"/>
      <c r="C7" s="54"/>
      <c r="D7" s="54"/>
      <c r="E7" s="24"/>
      <c r="F7" s="24" t="s">
        <v>509</v>
      </c>
      <c r="G7" s="24"/>
      <c r="H7" s="24"/>
      <c r="I7" s="24"/>
      <c r="J7" s="24"/>
      <c r="K7" s="24" t="s">
        <v>82</v>
      </c>
      <c r="L7" s="24" t="s">
        <v>82</v>
      </c>
      <c r="M7" s="24" t="s">
        <v>522</v>
      </c>
    </row>
    <row r="8" spans="2:13" x14ac:dyDescent="0.35">
      <c r="B8" s="54"/>
      <c r="C8" s="54"/>
      <c r="D8" s="54"/>
      <c r="E8" s="24"/>
      <c r="F8" s="24" t="s">
        <v>988</v>
      </c>
      <c r="G8" s="24" t="s">
        <v>510</v>
      </c>
      <c r="H8" s="24" t="s">
        <v>82</v>
      </c>
      <c r="I8" s="24"/>
      <c r="J8" s="24" t="s">
        <v>82</v>
      </c>
      <c r="K8" s="24" t="s">
        <v>516</v>
      </c>
      <c r="L8" s="24" t="s">
        <v>518</v>
      </c>
      <c r="M8" s="24" t="s">
        <v>413</v>
      </c>
    </row>
    <row r="9" spans="2:13" ht="16.5" x14ac:dyDescent="0.35">
      <c r="B9" s="54"/>
      <c r="C9" s="54"/>
      <c r="D9" s="54"/>
      <c r="E9" s="24" t="s">
        <v>508</v>
      </c>
      <c r="F9" s="24" t="s">
        <v>989</v>
      </c>
      <c r="G9" s="24" t="s">
        <v>885</v>
      </c>
      <c r="H9" s="24" t="s">
        <v>991</v>
      </c>
      <c r="I9" s="24" t="s">
        <v>513</v>
      </c>
      <c r="J9" s="24" t="s">
        <v>514</v>
      </c>
      <c r="K9" s="24" t="s">
        <v>517</v>
      </c>
      <c r="L9" s="24" t="s">
        <v>511</v>
      </c>
      <c r="M9" s="24" t="s">
        <v>521</v>
      </c>
    </row>
    <row r="10" spans="2:13" ht="16.5" x14ac:dyDescent="0.35">
      <c r="B10" s="54"/>
      <c r="C10" s="54"/>
      <c r="D10" s="54"/>
      <c r="E10" s="24" t="s">
        <v>1000</v>
      </c>
      <c r="F10" s="24" t="s">
        <v>1001</v>
      </c>
      <c r="G10" s="24" t="s">
        <v>511</v>
      </c>
      <c r="H10" s="24" t="s">
        <v>512</v>
      </c>
      <c r="I10" s="24" t="s">
        <v>886</v>
      </c>
      <c r="J10" s="24" t="s">
        <v>515</v>
      </c>
      <c r="K10" s="24" t="s">
        <v>502</v>
      </c>
      <c r="L10" s="24" t="s">
        <v>519</v>
      </c>
      <c r="M10" s="24" t="s">
        <v>520</v>
      </c>
    </row>
    <row r="11" spans="2:13" ht="17" thickBot="1" x14ac:dyDescent="0.4">
      <c r="B11" s="54"/>
      <c r="C11" s="189"/>
      <c r="D11" s="189"/>
      <c r="E11" s="75" t="s">
        <v>1</v>
      </c>
      <c r="F11" s="75" t="s">
        <v>1</v>
      </c>
      <c r="G11" s="75" t="s">
        <v>1</v>
      </c>
      <c r="H11" s="75" t="s">
        <v>1</v>
      </c>
      <c r="I11" s="75" t="s">
        <v>1</v>
      </c>
      <c r="J11" s="75" t="s">
        <v>1</v>
      </c>
      <c r="K11" s="75" t="s">
        <v>1</v>
      </c>
      <c r="L11" s="75" t="s">
        <v>1</v>
      </c>
      <c r="M11" s="75" t="s">
        <v>888</v>
      </c>
    </row>
    <row r="12" spans="2:13" ht="21" x14ac:dyDescent="0.5">
      <c r="B12" s="137" t="s">
        <v>477</v>
      </c>
      <c r="C12" s="125" t="s">
        <v>501</v>
      </c>
      <c r="D12" s="272"/>
      <c r="E12" s="19"/>
      <c r="F12" s="19"/>
      <c r="G12" s="19"/>
      <c r="H12" s="19"/>
      <c r="I12" s="19"/>
      <c r="J12" s="19"/>
      <c r="K12" s="19"/>
      <c r="L12" s="19"/>
      <c r="M12" s="19"/>
    </row>
    <row r="13" spans="2:13" ht="21" x14ac:dyDescent="0.5">
      <c r="B13" s="272"/>
      <c r="C13" s="125" t="s">
        <v>998</v>
      </c>
      <c r="D13" s="272"/>
      <c r="E13" s="19"/>
      <c r="F13" s="19"/>
      <c r="G13" s="19"/>
      <c r="H13" s="19"/>
      <c r="I13" s="19"/>
      <c r="J13" s="19"/>
      <c r="K13" s="19"/>
      <c r="L13" s="19"/>
      <c r="M13" s="19"/>
    </row>
    <row r="14" spans="2:13" ht="15.5" x14ac:dyDescent="0.35">
      <c r="B14" s="199">
        <v>23.2</v>
      </c>
      <c r="C14" s="126" t="s">
        <v>523</v>
      </c>
      <c r="D14" s="126"/>
      <c r="E14" s="19"/>
      <c r="F14" s="19"/>
      <c r="G14" s="19"/>
      <c r="H14" s="19"/>
      <c r="I14" s="19"/>
      <c r="J14" s="19"/>
      <c r="K14" s="19"/>
      <c r="L14" s="19"/>
      <c r="M14" s="19"/>
    </row>
    <row r="15" spans="2:13" ht="15.5" x14ac:dyDescent="0.35">
      <c r="B15" s="199"/>
      <c r="C15" s="126" t="s">
        <v>999</v>
      </c>
      <c r="D15" s="126"/>
      <c r="E15" s="19"/>
      <c r="F15" s="19"/>
      <c r="G15" s="19"/>
      <c r="H15" s="19"/>
      <c r="I15" s="19"/>
      <c r="J15" s="19"/>
      <c r="K15" s="19"/>
      <c r="L15" s="19"/>
      <c r="M15" s="19"/>
    </row>
    <row r="16" spans="2:13" x14ac:dyDescent="0.35">
      <c r="B16" s="19"/>
      <c r="C16" s="155">
        <v>2023</v>
      </c>
      <c r="D16" s="20"/>
      <c r="E16" s="33"/>
      <c r="F16" s="33"/>
      <c r="G16" s="33"/>
      <c r="H16" s="33"/>
      <c r="I16" s="33"/>
      <c r="J16" s="33"/>
      <c r="K16" s="33"/>
      <c r="L16" s="33"/>
      <c r="M16" s="33"/>
    </row>
    <row r="17" spans="2:13" ht="16.5" x14ac:dyDescent="0.35">
      <c r="B17" s="19"/>
      <c r="C17" s="153" t="s">
        <v>992</v>
      </c>
      <c r="D17" s="279" t="s">
        <v>993</v>
      </c>
      <c r="E17" s="397">
        <v>4111</v>
      </c>
      <c r="F17" s="397">
        <v>243</v>
      </c>
      <c r="G17" s="397">
        <v>148</v>
      </c>
      <c r="H17" s="397">
        <v>4502</v>
      </c>
      <c r="I17" s="397">
        <v>3145</v>
      </c>
      <c r="J17" s="397">
        <v>3145</v>
      </c>
      <c r="K17" s="397">
        <v>7647</v>
      </c>
      <c r="L17" s="397">
        <v>1095</v>
      </c>
      <c r="M17" s="480">
        <v>54892</v>
      </c>
    </row>
    <row r="18" spans="2:13" x14ac:dyDescent="0.35">
      <c r="B18" s="19"/>
      <c r="C18" s="153" t="s">
        <v>887</v>
      </c>
      <c r="D18" s="279" t="s">
        <v>1002</v>
      </c>
      <c r="E18" s="397">
        <v>953</v>
      </c>
      <c r="F18" s="397">
        <v>40</v>
      </c>
      <c r="G18" s="397">
        <v>33</v>
      </c>
      <c r="H18" s="397">
        <v>1026</v>
      </c>
      <c r="I18" s="397">
        <v>0</v>
      </c>
      <c r="J18" s="397">
        <v>0</v>
      </c>
      <c r="K18" s="397">
        <v>1026</v>
      </c>
      <c r="L18" s="397">
        <v>0</v>
      </c>
      <c r="M18" s="480">
        <v>0</v>
      </c>
    </row>
    <row r="19" spans="2:13" ht="14.5" customHeight="1" x14ac:dyDescent="0.35">
      <c r="B19" s="19"/>
      <c r="C19" s="153" t="s">
        <v>527</v>
      </c>
      <c r="D19" s="279" t="s">
        <v>997</v>
      </c>
      <c r="E19" s="397">
        <v>3119</v>
      </c>
      <c r="F19" s="397">
        <v>177</v>
      </c>
      <c r="G19" s="397">
        <v>58</v>
      </c>
      <c r="H19" s="397">
        <v>3354</v>
      </c>
      <c r="I19" s="397">
        <v>2097</v>
      </c>
      <c r="J19" s="397">
        <v>2097</v>
      </c>
      <c r="K19" s="397">
        <v>5451</v>
      </c>
      <c r="L19" s="397">
        <v>0</v>
      </c>
      <c r="M19" s="480">
        <v>29214</v>
      </c>
    </row>
    <row r="20" spans="2:13" x14ac:dyDescent="0.35">
      <c r="B20" s="19"/>
      <c r="C20" s="153" t="s">
        <v>528</v>
      </c>
      <c r="D20" s="279" t="s">
        <v>533</v>
      </c>
      <c r="E20" s="397">
        <v>3573</v>
      </c>
      <c r="F20" s="397">
        <v>151</v>
      </c>
      <c r="G20" s="397">
        <v>170</v>
      </c>
      <c r="H20" s="397">
        <v>3894</v>
      </c>
      <c r="I20" s="397">
        <v>2573</v>
      </c>
      <c r="J20" s="397">
        <v>2573</v>
      </c>
      <c r="K20" s="397">
        <v>6467</v>
      </c>
      <c r="L20" s="397">
        <v>0</v>
      </c>
      <c r="M20" s="480">
        <v>40711</v>
      </c>
    </row>
    <row r="21" spans="2:13" x14ac:dyDescent="0.35">
      <c r="B21" s="19"/>
      <c r="C21" s="153" t="s">
        <v>530</v>
      </c>
      <c r="D21" s="279" t="s">
        <v>994</v>
      </c>
      <c r="E21" s="397">
        <v>3515</v>
      </c>
      <c r="F21" s="397">
        <v>147</v>
      </c>
      <c r="G21" s="397">
        <v>125</v>
      </c>
      <c r="H21" s="397">
        <v>3787</v>
      </c>
      <c r="I21" s="397">
        <v>2855</v>
      </c>
      <c r="J21" s="397">
        <v>2855</v>
      </c>
      <c r="K21" s="397">
        <v>6642</v>
      </c>
      <c r="L21" s="397">
        <v>857</v>
      </c>
      <c r="M21" s="480">
        <v>46192</v>
      </c>
    </row>
    <row r="22" spans="2:13" x14ac:dyDescent="0.35">
      <c r="B22" s="19"/>
      <c r="C22" s="20" t="s">
        <v>531</v>
      </c>
      <c r="D22" s="279" t="s">
        <v>995</v>
      </c>
      <c r="E22" s="397">
        <v>4390</v>
      </c>
      <c r="F22" s="397">
        <v>300</v>
      </c>
      <c r="G22" s="397">
        <v>310</v>
      </c>
      <c r="H22" s="397">
        <v>5000</v>
      </c>
      <c r="I22" s="397">
        <v>4289</v>
      </c>
      <c r="J22" s="397">
        <v>4289</v>
      </c>
      <c r="K22" s="397">
        <v>9289</v>
      </c>
      <c r="L22" s="397">
        <v>790</v>
      </c>
      <c r="M22" s="480">
        <v>60991</v>
      </c>
    </row>
    <row r="23" spans="2:13" x14ac:dyDescent="0.35">
      <c r="B23" s="19"/>
      <c r="C23" s="20" t="s">
        <v>883</v>
      </c>
      <c r="D23" s="279" t="s">
        <v>996</v>
      </c>
      <c r="E23" s="397">
        <v>2011</v>
      </c>
      <c r="F23" s="397">
        <v>84</v>
      </c>
      <c r="G23" s="397">
        <v>89</v>
      </c>
      <c r="H23" s="397">
        <v>2184</v>
      </c>
      <c r="I23" s="397">
        <v>1100</v>
      </c>
      <c r="J23" s="397">
        <v>1100</v>
      </c>
      <c r="K23" s="397">
        <v>3284</v>
      </c>
      <c r="L23" s="397">
        <v>0</v>
      </c>
      <c r="M23" s="480">
        <v>19029</v>
      </c>
    </row>
    <row r="24" spans="2:13" x14ac:dyDescent="0.35">
      <c r="B24" s="19"/>
      <c r="C24" s="20" t="s">
        <v>884</v>
      </c>
      <c r="D24" s="279" t="s">
        <v>526</v>
      </c>
      <c r="E24" s="407">
        <v>3240</v>
      </c>
      <c r="F24" s="407">
        <v>137</v>
      </c>
      <c r="G24" s="407">
        <v>125</v>
      </c>
      <c r="H24" s="407">
        <v>3502</v>
      </c>
      <c r="I24" s="407">
        <v>2900</v>
      </c>
      <c r="J24" s="407">
        <v>2900</v>
      </c>
      <c r="K24" s="407">
        <v>6402</v>
      </c>
      <c r="L24" s="407">
        <v>0</v>
      </c>
      <c r="M24" s="481">
        <v>41169</v>
      </c>
    </row>
    <row r="25" spans="2:13" x14ac:dyDescent="0.35">
      <c r="B25" s="19"/>
      <c r="C25" s="33"/>
      <c r="D25" s="33"/>
      <c r="E25" s="407"/>
      <c r="F25" s="407"/>
      <c r="G25" s="407"/>
      <c r="H25" s="407"/>
      <c r="I25" s="407"/>
      <c r="J25" s="407"/>
      <c r="K25" s="407"/>
      <c r="L25" s="407"/>
      <c r="M25" s="407"/>
    </row>
    <row r="26" spans="2:13" ht="15" thickBot="1" x14ac:dyDescent="0.4">
      <c r="B26" s="19"/>
      <c r="C26" s="80"/>
      <c r="D26" s="80"/>
      <c r="E26" s="409">
        <f>SUM(E17:E25)</f>
        <v>24912</v>
      </c>
      <c r="F26" s="409">
        <f t="shared" ref="F26:M26" si="0">SUM(F17:F25)</f>
        <v>1279</v>
      </c>
      <c r="G26" s="409">
        <f t="shared" si="0"/>
        <v>1058</v>
      </c>
      <c r="H26" s="409">
        <f t="shared" si="0"/>
        <v>27249</v>
      </c>
      <c r="I26" s="409">
        <f t="shared" si="0"/>
        <v>18959</v>
      </c>
      <c r="J26" s="409">
        <v>46207</v>
      </c>
      <c r="K26" s="409">
        <f t="shared" si="0"/>
        <v>46208</v>
      </c>
      <c r="L26" s="409">
        <f t="shared" si="0"/>
        <v>2742</v>
      </c>
      <c r="M26" s="409">
        <f t="shared" si="0"/>
        <v>292198</v>
      </c>
    </row>
    <row r="27" spans="2:13" x14ac:dyDescent="0.35">
      <c r="B27" s="19"/>
      <c r="C27" s="19"/>
      <c r="D27" s="19"/>
      <c r="E27" s="19"/>
      <c r="F27" s="19"/>
      <c r="G27" s="19"/>
      <c r="H27" s="19"/>
      <c r="I27" s="19"/>
      <c r="J27" s="19"/>
      <c r="K27" s="19"/>
      <c r="L27" s="19"/>
      <c r="M27" s="19"/>
    </row>
  </sheetData>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418B02-CF9B-4BDC-8414-354D7F7FFB39}">
  <sheetPr codeName="Sheet88">
    <tabColor theme="9"/>
  </sheetPr>
  <dimension ref="B6:G36"/>
  <sheetViews>
    <sheetView showGridLines="0" zoomScale="70" zoomScaleNormal="70" workbookViewId="0">
      <selection activeCell="G36" sqref="G36"/>
    </sheetView>
  </sheetViews>
  <sheetFormatPr defaultRowHeight="14.5" x14ac:dyDescent="0.35"/>
  <cols>
    <col min="2" max="2" width="8.7265625" customWidth="1"/>
    <col min="3" max="3" width="18.453125" customWidth="1"/>
    <col min="4" max="4" width="119" customWidth="1"/>
    <col min="5" max="5" width="13.26953125" customWidth="1"/>
    <col min="6" max="6" width="12.7265625" customWidth="1"/>
    <col min="7" max="7" width="13" customWidth="1"/>
  </cols>
  <sheetData>
    <row r="6" spans="2:7" ht="15.5" x14ac:dyDescent="0.35">
      <c r="B6" s="124"/>
      <c r="C6" s="124"/>
      <c r="D6" s="124"/>
      <c r="E6" s="40"/>
      <c r="F6" s="40" t="s">
        <v>544</v>
      </c>
      <c r="G6" s="40" t="s">
        <v>547</v>
      </c>
    </row>
    <row r="7" spans="2:7" ht="15.5" x14ac:dyDescent="0.35">
      <c r="B7" s="124"/>
      <c r="C7" s="124"/>
      <c r="D7" s="124"/>
      <c r="E7" s="40"/>
      <c r="F7" s="40" t="s">
        <v>545</v>
      </c>
      <c r="G7" s="40" t="s">
        <v>545</v>
      </c>
    </row>
    <row r="8" spans="2:7" ht="15.5" x14ac:dyDescent="0.35">
      <c r="B8" s="124"/>
      <c r="C8" s="124"/>
      <c r="D8" s="124"/>
      <c r="E8" s="40" t="s">
        <v>82</v>
      </c>
      <c r="F8" s="40" t="s">
        <v>546</v>
      </c>
      <c r="G8" s="40" t="s">
        <v>546</v>
      </c>
    </row>
    <row r="9" spans="2:7" ht="16" thickBot="1" x14ac:dyDescent="0.4">
      <c r="B9" s="124"/>
      <c r="C9" s="115"/>
      <c r="D9" s="115"/>
      <c r="E9" s="81" t="s">
        <v>1</v>
      </c>
      <c r="F9" s="81" t="s">
        <v>1</v>
      </c>
      <c r="G9" s="81" t="s">
        <v>1</v>
      </c>
    </row>
    <row r="10" spans="2:7" ht="21" x14ac:dyDescent="0.5">
      <c r="B10" s="212" t="s">
        <v>477</v>
      </c>
      <c r="C10" s="280" t="s">
        <v>889</v>
      </c>
      <c r="D10" s="103"/>
      <c r="E10" s="256"/>
      <c r="F10" s="256"/>
      <c r="G10" s="256"/>
    </row>
    <row r="11" spans="2:7" ht="15.5" x14ac:dyDescent="0.35">
      <c r="B11" s="199">
        <v>23.3</v>
      </c>
      <c r="C11" s="126" t="s">
        <v>1003</v>
      </c>
      <c r="D11" s="124"/>
      <c r="E11" s="256"/>
      <c r="F11" s="256"/>
      <c r="G11" s="256"/>
    </row>
    <row r="12" spans="2:7" ht="16.5" x14ac:dyDescent="0.35">
      <c r="B12" s="124"/>
      <c r="C12" s="330" t="s">
        <v>1011</v>
      </c>
      <c r="D12" s="20"/>
      <c r="E12" s="331"/>
      <c r="F12" s="331"/>
      <c r="G12" s="331"/>
    </row>
    <row r="13" spans="2:7" ht="15.5" x14ac:dyDescent="0.35">
      <c r="B13" s="124"/>
      <c r="C13" s="20" t="s">
        <v>1005</v>
      </c>
      <c r="D13" s="132" t="s">
        <v>534</v>
      </c>
      <c r="E13" s="438">
        <v>1488</v>
      </c>
      <c r="F13" s="438">
        <v>515</v>
      </c>
      <c r="G13" s="473">
        <v>973</v>
      </c>
    </row>
    <row r="14" spans="2:7" ht="15.5" x14ac:dyDescent="0.35">
      <c r="B14" s="124"/>
      <c r="C14" s="20" t="s">
        <v>535</v>
      </c>
      <c r="D14" s="132" t="s">
        <v>890</v>
      </c>
      <c r="E14" s="438">
        <v>851</v>
      </c>
      <c r="F14" s="438">
        <v>515</v>
      </c>
      <c r="G14" s="473">
        <v>336</v>
      </c>
    </row>
    <row r="15" spans="2:7" ht="15.5" x14ac:dyDescent="0.35">
      <c r="B15" s="124"/>
      <c r="C15" s="20" t="s">
        <v>538</v>
      </c>
      <c r="D15" s="132" t="s">
        <v>1008</v>
      </c>
      <c r="E15" s="438">
        <v>2246</v>
      </c>
      <c r="F15" s="438">
        <v>515</v>
      </c>
      <c r="G15" s="473">
        <v>1731</v>
      </c>
    </row>
    <row r="16" spans="2:7" ht="15.5" x14ac:dyDescent="0.35">
      <c r="B16" s="124"/>
      <c r="C16" s="20" t="s">
        <v>1006</v>
      </c>
      <c r="D16" s="132" t="s">
        <v>1009</v>
      </c>
      <c r="E16" s="438">
        <v>1490</v>
      </c>
      <c r="F16" s="438">
        <v>515</v>
      </c>
      <c r="G16" s="473">
        <v>975</v>
      </c>
    </row>
    <row r="17" spans="2:7" ht="15.5" x14ac:dyDescent="0.35">
      <c r="B17" s="124"/>
      <c r="C17" s="20" t="s">
        <v>1004</v>
      </c>
      <c r="D17" s="132" t="s">
        <v>542</v>
      </c>
      <c r="E17" s="438">
        <v>1335</v>
      </c>
      <c r="F17" s="438">
        <v>515</v>
      </c>
      <c r="G17" s="473">
        <v>820</v>
      </c>
    </row>
    <row r="18" spans="2:7" ht="15.5" x14ac:dyDescent="0.35">
      <c r="B18" s="124"/>
      <c r="C18" s="20" t="s">
        <v>540</v>
      </c>
      <c r="D18" s="132" t="s">
        <v>1010</v>
      </c>
      <c r="E18" s="438">
        <v>1405</v>
      </c>
      <c r="F18" s="438">
        <v>515</v>
      </c>
      <c r="G18" s="473">
        <v>890</v>
      </c>
    </row>
    <row r="19" spans="2:7" ht="15.5" x14ac:dyDescent="0.35">
      <c r="B19" s="124"/>
      <c r="C19" s="20" t="s">
        <v>1007</v>
      </c>
      <c r="D19" s="132" t="s">
        <v>543</v>
      </c>
      <c r="E19" s="438">
        <v>2940</v>
      </c>
      <c r="F19" s="438">
        <v>515</v>
      </c>
      <c r="G19" s="473">
        <v>2425</v>
      </c>
    </row>
    <row r="20" spans="2:7" ht="16.5" x14ac:dyDescent="0.35">
      <c r="B20" s="124"/>
      <c r="C20" s="20" t="s">
        <v>1012</v>
      </c>
      <c r="D20" s="132" t="s">
        <v>890</v>
      </c>
      <c r="E20" s="438">
        <v>392</v>
      </c>
      <c r="F20" s="438">
        <v>172</v>
      </c>
      <c r="G20" s="473">
        <v>220</v>
      </c>
    </row>
    <row r="21" spans="2:7" ht="16.5" x14ac:dyDescent="0.35">
      <c r="B21" s="124"/>
      <c r="C21" s="20" t="s">
        <v>1013</v>
      </c>
      <c r="D21" s="132" t="s">
        <v>890</v>
      </c>
      <c r="E21" s="466">
        <v>300</v>
      </c>
      <c r="F21" s="458">
        <v>172</v>
      </c>
      <c r="G21" s="474">
        <v>128</v>
      </c>
    </row>
    <row r="22" spans="2:7" ht="7.9" customHeight="1" x14ac:dyDescent="0.35">
      <c r="B22" s="124"/>
      <c r="C22" s="33"/>
      <c r="D22" s="33"/>
      <c r="E22" s="439"/>
      <c r="F22" s="439"/>
      <c r="G22" s="439"/>
    </row>
    <row r="23" spans="2:7" ht="15.5" x14ac:dyDescent="0.35">
      <c r="B23" s="124"/>
      <c r="C23" s="49" t="s">
        <v>548</v>
      </c>
      <c r="D23" s="36"/>
      <c r="E23" s="464">
        <f>SUM(E13:E22)</f>
        <v>12447</v>
      </c>
      <c r="F23" s="464">
        <f>SUM(F13:F22)</f>
        <v>3949</v>
      </c>
      <c r="G23" s="464">
        <f>SUM(G13:G21)</f>
        <v>8498</v>
      </c>
    </row>
    <row r="24" spans="2:7" ht="16.5" x14ac:dyDescent="0.35">
      <c r="B24" s="124"/>
      <c r="C24" s="308" t="s">
        <v>1016</v>
      </c>
      <c r="D24" s="20"/>
      <c r="E24" s="475"/>
      <c r="F24" s="475"/>
      <c r="G24" s="475"/>
    </row>
    <row r="25" spans="2:7" ht="15.5" x14ac:dyDescent="0.35">
      <c r="B25" s="124"/>
      <c r="C25" s="20" t="s">
        <v>1005</v>
      </c>
      <c r="D25" s="132" t="s">
        <v>549</v>
      </c>
      <c r="E25" s="369">
        <v>1275</v>
      </c>
      <c r="F25" s="369">
        <v>490</v>
      </c>
      <c r="G25" s="476">
        <v>785</v>
      </c>
    </row>
    <row r="26" spans="2:7" ht="15.5" x14ac:dyDescent="0.35">
      <c r="B26" s="124"/>
      <c r="C26" s="20" t="s">
        <v>550</v>
      </c>
      <c r="D26" s="132" t="s">
        <v>536</v>
      </c>
      <c r="E26" s="369">
        <v>807</v>
      </c>
      <c r="F26" s="369">
        <v>490</v>
      </c>
      <c r="G26" s="476">
        <v>317</v>
      </c>
    </row>
    <row r="27" spans="2:7" ht="16.5" x14ac:dyDescent="0.35">
      <c r="B27" s="124"/>
      <c r="C27" s="20" t="s">
        <v>1014</v>
      </c>
      <c r="D27" s="132" t="s">
        <v>537</v>
      </c>
      <c r="E27" s="369">
        <v>840</v>
      </c>
      <c r="F27" s="369">
        <v>490</v>
      </c>
      <c r="G27" s="476">
        <v>350</v>
      </c>
    </row>
    <row r="28" spans="2:7" ht="15.5" x14ac:dyDescent="0.35">
      <c r="B28" s="124"/>
      <c r="C28" s="20" t="s">
        <v>538</v>
      </c>
      <c r="D28" s="132" t="s">
        <v>539</v>
      </c>
      <c r="E28" s="369">
        <v>2110</v>
      </c>
      <c r="F28" s="369">
        <v>490</v>
      </c>
      <c r="G28" s="476">
        <v>1620</v>
      </c>
    </row>
    <row r="29" spans="2:7" ht="15.5" x14ac:dyDescent="0.35">
      <c r="B29" s="124"/>
      <c r="C29" s="20" t="s">
        <v>1006</v>
      </c>
      <c r="D29" s="132" t="s">
        <v>536</v>
      </c>
      <c r="E29" s="369">
        <v>1220</v>
      </c>
      <c r="F29" s="369">
        <v>490</v>
      </c>
      <c r="G29" s="476">
        <v>730</v>
      </c>
    </row>
    <row r="30" spans="2:7" ht="15.5" x14ac:dyDescent="0.35">
      <c r="B30" s="124"/>
      <c r="C30" s="20" t="s">
        <v>1004</v>
      </c>
      <c r="D30" s="132" t="s">
        <v>536</v>
      </c>
      <c r="E30" s="369">
        <v>1265</v>
      </c>
      <c r="F30" s="369">
        <v>490</v>
      </c>
      <c r="G30" s="476">
        <v>775</v>
      </c>
    </row>
    <row r="31" spans="2:7" ht="15.5" x14ac:dyDescent="0.35">
      <c r="B31" s="124"/>
      <c r="C31" s="20" t="s">
        <v>540</v>
      </c>
      <c r="D31" s="132" t="s">
        <v>541</v>
      </c>
      <c r="E31" s="369">
        <v>1328</v>
      </c>
      <c r="F31" s="369">
        <v>490</v>
      </c>
      <c r="G31" s="476">
        <v>838</v>
      </c>
    </row>
    <row r="32" spans="2:7" ht="16.5" x14ac:dyDescent="0.35">
      <c r="B32" s="124"/>
      <c r="C32" s="20" t="s">
        <v>1015</v>
      </c>
      <c r="D32" s="132" t="s">
        <v>542</v>
      </c>
      <c r="E32" s="369">
        <v>305</v>
      </c>
      <c r="F32" s="369">
        <v>164</v>
      </c>
      <c r="G32" s="476">
        <v>141</v>
      </c>
    </row>
    <row r="33" spans="2:7" ht="15.5" x14ac:dyDescent="0.35">
      <c r="B33" s="124"/>
      <c r="C33" s="20" t="s">
        <v>1007</v>
      </c>
      <c r="D33" s="132" t="s">
        <v>543</v>
      </c>
      <c r="E33" s="477">
        <v>2800</v>
      </c>
      <c r="F33" s="478">
        <v>490</v>
      </c>
      <c r="G33" s="479">
        <v>2310</v>
      </c>
    </row>
    <row r="34" spans="2:7" ht="7.9" customHeight="1" x14ac:dyDescent="0.35">
      <c r="B34" s="124"/>
      <c r="C34" s="33"/>
      <c r="D34" s="33"/>
      <c r="E34" s="368"/>
      <c r="F34" s="368"/>
      <c r="G34" s="368"/>
    </row>
    <row r="35" spans="2:7" ht="16" thickBot="1" x14ac:dyDescent="0.4">
      <c r="B35" s="124"/>
      <c r="C35" s="77" t="s">
        <v>548</v>
      </c>
      <c r="D35" s="80"/>
      <c r="E35" s="371">
        <f>SUM(E25:E34)</f>
        <v>11950</v>
      </c>
      <c r="F35" s="371">
        <f>SUM(F25:F34)</f>
        <v>4084</v>
      </c>
      <c r="G35" s="371">
        <f>SUM(G25:G33)</f>
        <v>7866</v>
      </c>
    </row>
    <row r="36" spans="2:7" x14ac:dyDescent="0.35">
      <c r="E36" s="482"/>
      <c r="F36" s="482"/>
      <c r="G36" s="482"/>
    </row>
  </sheetData>
  <phoneticPr fontId="2" type="noConversion"/>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63A30A-F8AF-4DCA-9508-CE70AD18DD99}">
  <sheetPr codeName="Sheet89">
    <tabColor theme="9"/>
  </sheetPr>
  <dimension ref="B7:I26"/>
  <sheetViews>
    <sheetView showGridLines="0" zoomScale="70" zoomScaleNormal="70" workbookViewId="0">
      <selection activeCell="S31" sqref="S31"/>
    </sheetView>
  </sheetViews>
  <sheetFormatPr defaultRowHeight="14.5" x14ac:dyDescent="0.35"/>
  <cols>
    <col min="3" max="3" width="89.26953125" customWidth="1"/>
    <col min="5" max="5" width="13.26953125" customWidth="1"/>
    <col min="6" max="6" width="12.26953125" customWidth="1"/>
    <col min="7" max="7" width="12.453125" customWidth="1"/>
    <col min="8" max="8" width="12.26953125" customWidth="1"/>
    <col min="9" max="9" width="14.54296875" customWidth="1"/>
  </cols>
  <sheetData>
    <row r="7" spans="2:9" ht="15" thickBot="1" x14ac:dyDescent="0.4">
      <c r="B7" s="190"/>
      <c r="C7" s="19"/>
      <c r="D7" s="19"/>
      <c r="E7" s="19"/>
      <c r="F7" s="540" t="s">
        <v>63</v>
      </c>
      <c r="G7" s="540"/>
      <c r="H7" s="540" t="s">
        <v>90</v>
      </c>
      <c r="I7" s="540"/>
    </row>
    <row r="8" spans="2:9" x14ac:dyDescent="0.35">
      <c r="B8" s="190"/>
      <c r="C8" s="19"/>
      <c r="D8" s="19"/>
      <c r="E8" s="19"/>
      <c r="F8" s="40">
        <v>2024</v>
      </c>
      <c r="G8" s="24">
        <v>2023</v>
      </c>
      <c r="H8" s="40">
        <v>2024</v>
      </c>
      <c r="I8" s="24">
        <v>2023</v>
      </c>
    </row>
    <row r="9" spans="2:9" ht="15" thickBot="1" x14ac:dyDescent="0.4">
      <c r="B9" s="190"/>
      <c r="C9" s="82"/>
      <c r="D9" s="82"/>
      <c r="E9" s="82"/>
      <c r="F9" s="81" t="s">
        <v>1</v>
      </c>
      <c r="G9" s="75" t="s">
        <v>1</v>
      </c>
      <c r="H9" s="81" t="s">
        <v>1</v>
      </c>
      <c r="I9" s="75" t="s">
        <v>1</v>
      </c>
    </row>
    <row r="10" spans="2:9" ht="21" x14ac:dyDescent="0.5">
      <c r="B10" s="137" t="s">
        <v>500</v>
      </c>
      <c r="C10" s="554" t="s">
        <v>897</v>
      </c>
      <c r="D10" s="554"/>
      <c r="E10" s="554"/>
      <c r="F10" s="44"/>
      <c r="G10" s="43"/>
      <c r="H10" s="44"/>
      <c r="I10" s="43"/>
    </row>
    <row r="11" spans="2:9" ht="15" thickBot="1" x14ac:dyDescent="0.4">
      <c r="B11" s="190"/>
      <c r="C11" s="80" t="s">
        <v>896</v>
      </c>
      <c r="D11" s="82"/>
      <c r="E11" s="82"/>
      <c r="F11" s="104">
        <v>33794</v>
      </c>
      <c r="G11" s="87">
        <v>26928</v>
      </c>
      <c r="H11" s="104">
        <v>33794</v>
      </c>
      <c r="I11" s="87">
        <v>26928</v>
      </c>
    </row>
    <row r="12" spans="2:9" x14ac:dyDescent="0.35">
      <c r="B12" s="19"/>
      <c r="C12" s="19"/>
      <c r="D12" s="19"/>
      <c r="E12" s="19"/>
      <c r="F12" s="19"/>
      <c r="G12" s="19"/>
      <c r="H12" s="19"/>
      <c r="I12" s="19"/>
    </row>
    <row r="13" spans="2:9" x14ac:dyDescent="0.35">
      <c r="B13" s="19"/>
      <c r="C13" s="19"/>
      <c r="D13" s="19"/>
      <c r="E13" s="19"/>
      <c r="F13" s="19"/>
      <c r="G13" s="19"/>
      <c r="H13" s="19"/>
      <c r="I13" s="19"/>
    </row>
    <row r="14" spans="2:9" x14ac:dyDescent="0.35">
      <c r="B14" s="19"/>
      <c r="C14" s="19"/>
      <c r="D14" s="19"/>
      <c r="E14" s="19"/>
      <c r="F14" s="19"/>
      <c r="G14" s="19"/>
      <c r="H14" s="19"/>
      <c r="I14" s="19"/>
    </row>
    <row r="15" spans="2:9" x14ac:dyDescent="0.35">
      <c r="B15" s="19"/>
      <c r="C15" s="19"/>
      <c r="D15" s="19"/>
      <c r="E15" s="19"/>
      <c r="F15" s="19"/>
      <c r="G15" s="19"/>
      <c r="H15" s="19"/>
      <c r="I15" s="19"/>
    </row>
    <row r="16" spans="2:9" x14ac:dyDescent="0.35">
      <c r="B16" s="19"/>
      <c r="C16" s="19"/>
      <c r="D16" s="19"/>
      <c r="E16" s="19"/>
      <c r="F16" s="19"/>
      <c r="G16" s="19"/>
      <c r="H16" s="19"/>
      <c r="I16" s="19"/>
    </row>
    <row r="17" spans="2:9" x14ac:dyDescent="0.35">
      <c r="B17" s="19"/>
      <c r="C17" s="19"/>
      <c r="D17" s="19"/>
      <c r="E17" s="19"/>
      <c r="F17" s="19"/>
      <c r="G17" s="19"/>
      <c r="H17" s="19"/>
      <c r="I17" s="19"/>
    </row>
    <row r="18" spans="2:9" ht="15" thickBot="1" x14ac:dyDescent="0.4">
      <c r="B18" s="190"/>
      <c r="C18" s="19"/>
      <c r="D18" s="19"/>
      <c r="E18" s="19"/>
      <c r="F18" s="19"/>
      <c r="G18" s="19"/>
      <c r="H18" s="540" t="s">
        <v>898</v>
      </c>
      <c r="I18" s="540"/>
    </row>
    <row r="19" spans="2:9" x14ac:dyDescent="0.35">
      <c r="B19" s="190"/>
      <c r="C19" s="19"/>
      <c r="D19" s="19"/>
      <c r="E19" s="19"/>
      <c r="F19" s="19"/>
      <c r="G19" s="19"/>
      <c r="H19" s="40">
        <v>2024</v>
      </c>
      <c r="I19" s="24">
        <v>2023</v>
      </c>
    </row>
    <row r="20" spans="2:9" ht="15" thickBot="1" x14ac:dyDescent="0.4">
      <c r="B20" s="190"/>
      <c r="C20" s="82"/>
      <c r="D20" s="82"/>
      <c r="E20" s="82"/>
      <c r="F20" s="82"/>
      <c r="G20" s="82"/>
      <c r="H20" s="81" t="s">
        <v>1</v>
      </c>
      <c r="I20" s="75" t="s">
        <v>1</v>
      </c>
    </row>
    <row r="21" spans="2:9" x14ac:dyDescent="0.35">
      <c r="B21" s="190"/>
      <c r="C21" s="556" t="s">
        <v>895</v>
      </c>
      <c r="D21" s="556"/>
      <c r="E21" s="556"/>
      <c r="F21" s="556"/>
      <c r="G21" s="556"/>
      <c r="H21" s="44">
        <v>2929</v>
      </c>
      <c r="I21" s="43">
        <v>2455</v>
      </c>
    </row>
    <row r="22" spans="2:9" x14ac:dyDescent="0.35">
      <c r="B22" s="190"/>
      <c r="C22" s="556" t="s">
        <v>894</v>
      </c>
      <c r="D22" s="556"/>
      <c r="E22" s="556"/>
      <c r="F22" s="556"/>
      <c r="G22" s="556"/>
      <c r="H22" s="44"/>
      <c r="I22" s="43"/>
    </row>
    <row r="23" spans="2:9" x14ac:dyDescent="0.35">
      <c r="B23" s="190"/>
      <c r="C23" s="556" t="s">
        <v>893</v>
      </c>
      <c r="D23" s="556"/>
      <c r="E23" s="556"/>
      <c r="F23" s="556"/>
      <c r="G23" s="556"/>
      <c r="H23" s="44">
        <v>26928</v>
      </c>
      <c r="I23" s="43">
        <v>23214</v>
      </c>
    </row>
    <row r="24" spans="2:9" x14ac:dyDescent="0.35">
      <c r="B24" s="190"/>
      <c r="C24" s="536" t="s">
        <v>892</v>
      </c>
      <c r="D24" s="536"/>
      <c r="E24" s="536"/>
      <c r="F24" s="536"/>
      <c r="G24" s="536"/>
      <c r="H24" s="44">
        <v>9466</v>
      </c>
      <c r="I24" s="43">
        <v>5968</v>
      </c>
    </row>
    <row r="25" spans="2:9" x14ac:dyDescent="0.35">
      <c r="B25" s="190"/>
      <c r="C25" s="567" t="s">
        <v>891</v>
      </c>
      <c r="D25" s="567"/>
      <c r="E25" s="567"/>
      <c r="F25" s="567"/>
      <c r="G25" s="567"/>
      <c r="H25" s="48">
        <v>-2600</v>
      </c>
      <c r="I25" s="47">
        <v>-2255</v>
      </c>
    </row>
    <row r="26" spans="2:9" ht="15" thickBot="1" x14ac:dyDescent="0.4">
      <c r="B26" s="190"/>
      <c r="C26" s="570" t="s">
        <v>389</v>
      </c>
      <c r="D26" s="570"/>
      <c r="E26" s="570"/>
      <c r="F26" s="570"/>
      <c r="G26" s="570"/>
      <c r="H26" s="143">
        <f>SUM(H23:H25)</f>
        <v>33794</v>
      </c>
      <c r="I26" s="86">
        <v>26928</v>
      </c>
    </row>
  </sheetData>
  <mergeCells count="10">
    <mergeCell ref="C23:G23"/>
    <mergeCell ref="C24:G24"/>
    <mergeCell ref="C25:G25"/>
    <mergeCell ref="C26:G26"/>
    <mergeCell ref="H18:I18"/>
    <mergeCell ref="F7:G7"/>
    <mergeCell ref="H7:I7"/>
    <mergeCell ref="C10:E10"/>
    <mergeCell ref="C21:G21"/>
    <mergeCell ref="C22:G22"/>
  </mergeCell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861083-3D54-44F7-8BBF-73AFFEDF948A}">
  <sheetPr codeName="Sheet90">
    <tabColor theme="9"/>
  </sheetPr>
  <dimension ref="A1"/>
  <sheetViews>
    <sheetView showGridLines="0" zoomScale="70" zoomScaleNormal="70" workbookViewId="0">
      <selection activeCell="O28" sqref="O28"/>
    </sheetView>
  </sheetViews>
  <sheetFormatPr defaultRowHeight="14.5" x14ac:dyDescent="0.35"/>
  <cols>
    <col min="3" max="3" width="8.54296875" customWidth="1"/>
    <col min="5" max="5" width="8.453125" customWidth="1"/>
    <col min="6" max="6" width="10.453125" customWidth="1"/>
    <col min="7" max="7" width="8.453125" customWidth="1"/>
    <col min="8" max="8" width="10.453125" customWidth="1"/>
    <col min="9" max="9" width="8.453125" customWidth="1"/>
    <col min="12" max="12" width="8.453125" customWidth="1"/>
  </cols>
  <sheetData/>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7F022E-A4EB-42FF-AC55-C928A44B8E57}">
  <sheetPr codeName="Sheet91">
    <tabColor theme="9"/>
  </sheetPr>
  <dimension ref="B6:G19"/>
  <sheetViews>
    <sheetView showGridLines="0" zoomScale="70" zoomScaleNormal="70" workbookViewId="0">
      <selection activeCell="H19" sqref="H19"/>
    </sheetView>
  </sheetViews>
  <sheetFormatPr defaultRowHeight="14.5" x14ac:dyDescent="0.35"/>
  <cols>
    <col min="3" max="3" width="112" customWidth="1"/>
    <col min="4" max="4" width="12.26953125" customWidth="1"/>
    <col min="5" max="5" width="12.453125" customWidth="1"/>
    <col min="6" max="6" width="12.26953125" customWidth="1"/>
    <col min="7" max="7" width="14.54296875" customWidth="1"/>
  </cols>
  <sheetData>
    <row r="6" spans="2:7" ht="15" thickBot="1" x14ac:dyDescent="0.4">
      <c r="B6" s="190"/>
      <c r="C6" s="19"/>
      <c r="D6" s="540" t="s">
        <v>63</v>
      </c>
      <c r="E6" s="540"/>
      <c r="F6" s="540" t="s">
        <v>90</v>
      </c>
      <c r="G6" s="540"/>
    </row>
    <row r="7" spans="2:7" x14ac:dyDescent="0.35">
      <c r="B7" s="190"/>
      <c r="C7" s="19"/>
      <c r="D7" s="40">
        <v>2024</v>
      </c>
      <c r="E7" s="24">
        <v>2023</v>
      </c>
      <c r="F7" s="40">
        <v>2024</v>
      </c>
      <c r="G7" s="24">
        <v>2023</v>
      </c>
    </row>
    <row r="8" spans="2:7" ht="15" thickBot="1" x14ac:dyDescent="0.4">
      <c r="B8" s="190"/>
      <c r="C8" s="82"/>
      <c r="D8" s="81" t="s">
        <v>1</v>
      </c>
      <c r="E8" s="75" t="s">
        <v>1</v>
      </c>
      <c r="F8" s="81" t="s">
        <v>1</v>
      </c>
      <c r="G8" s="75" t="s">
        <v>1</v>
      </c>
    </row>
    <row r="9" spans="2:7" ht="21" x14ac:dyDescent="0.5">
      <c r="B9" s="137" t="s">
        <v>906</v>
      </c>
      <c r="C9" s="125" t="s">
        <v>905</v>
      </c>
      <c r="D9" s="44"/>
      <c r="E9" s="43"/>
      <c r="F9" s="44"/>
      <c r="G9" s="43"/>
    </row>
    <row r="10" spans="2:7" x14ac:dyDescent="0.35">
      <c r="B10" s="259"/>
      <c r="C10" s="41" t="s">
        <v>904</v>
      </c>
      <c r="D10" s="44"/>
      <c r="E10" s="43"/>
      <c r="F10" s="44"/>
      <c r="G10" s="43"/>
    </row>
    <row r="11" spans="2:7" x14ac:dyDescent="0.35">
      <c r="B11" s="259"/>
      <c r="C11" s="41" t="s">
        <v>29</v>
      </c>
      <c r="D11" s="44"/>
      <c r="E11" s="43"/>
      <c r="F11" s="44"/>
      <c r="G11" s="43"/>
    </row>
    <row r="12" spans="2:7" x14ac:dyDescent="0.35">
      <c r="B12" s="259"/>
      <c r="C12" s="20" t="s">
        <v>903</v>
      </c>
      <c r="D12" s="360">
        <v>251624</v>
      </c>
      <c r="E12" s="397">
        <v>256298</v>
      </c>
      <c r="F12" s="360">
        <v>251624</v>
      </c>
      <c r="G12" s="397">
        <v>251624</v>
      </c>
    </row>
    <row r="13" spans="2:7" x14ac:dyDescent="0.35">
      <c r="B13" s="259"/>
      <c r="C13" s="20" t="s">
        <v>907</v>
      </c>
      <c r="D13" s="360">
        <v>153001</v>
      </c>
      <c r="E13" s="397">
        <v>0</v>
      </c>
      <c r="F13" s="360">
        <v>153001</v>
      </c>
      <c r="G13" s="397">
        <v>0</v>
      </c>
    </row>
    <row r="14" spans="2:7" x14ac:dyDescent="0.35">
      <c r="B14" s="259"/>
      <c r="C14" s="33" t="s">
        <v>260</v>
      </c>
      <c r="D14" s="406">
        <v>-225261</v>
      </c>
      <c r="E14" s="407">
        <v>-196576</v>
      </c>
      <c r="F14" s="406">
        <v>-225261</v>
      </c>
      <c r="G14" s="407">
        <v>-191902</v>
      </c>
    </row>
    <row r="15" spans="2:7" ht="17" thickBot="1" x14ac:dyDescent="0.4">
      <c r="B15" s="259"/>
      <c r="C15" s="77" t="s">
        <v>908</v>
      </c>
      <c r="D15" s="408">
        <f>SUM(D12:D14)</f>
        <v>179364</v>
      </c>
      <c r="E15" s="409">
        <f>SUM(E12:E14)</f>
        <v>59722</v>
      </c>
      <c r="F15" s="408">
        <v>179365</v>
      </c>
      <c r="G15" s="409">
        <f>SUM(G12:G14)</f>
        <v>59722</v>
      </c>
    </row>
    <row r="16" spans="2:7" x14ac:dyDescent="0.35">
      <c r="B16" s="259"/>
      <c r="C16" s="41" t="s">
        <v>902</v>
      </c>
      <c r="D16" s="360"/>
      <c r="E16" s="397"/>
      <c r="F16" s="360"/>
      <c r="G16" s="397"/>
    </row>
    <row r="17" spans="2:7" x14ac:dyDescent="0.35">
      <c r="B17" s="259"/>
      <c r="C17" s="20" t="s">
        <v>901</v>
      </c>
      <c r="D17" s="360">
        <v>24458</v>
      </c>
      <c r="E17" s="397">
        <v>68769</v>
      </c>
      <c r="F17" s="360">
        <v>24458</v>
      </c>
      <c r="G17" s="397">
        <v>68769</v>
      </c>
    </row>
    <row r="18" spans="2:7" x14ac:dyDescent="0.35">
      <c r="B18" s="259"/>
      <c r="C18" s="33" t="s">
        <v>900</v>
      </c>
      <c r="D18" s="406">
        <v>184462</v>
      </c>
      <c r="E18" s="407">
        <v>55713</v>
      </c>
      <c r="F18" s="406">
        <v>184462</v>
      </c>
      <c r="G18" s="407">
        <v>55713</v>
      </c>
    </row>
    <row r="19" spans="2:7" ht="15" thickBot="1" x14ac:dyDescent="0.4">
      <c r="B19" s="190"/>
      <c r="C19" s="77" t="s">
        <v>899</v>
      </c>
      <c r="D19" s="408">
        <f>SUM(D17:D18)</f>
        <v>208920</v>
      </c>
      <c r="E19" s="409">
        <f>SUM(E17:E18)</f>
        <v>124482</v>
      </c>
      <c r="F19" s="408">
        <f>SUM(F17:F18)</f>
        <v>208920</v>
      </c>
      <c r="G19" s="409">
        <f>SUM(G17:G18)</f>
        <v>124482</v>
      </c>
    </row>
  </sheetData>
  <mergeCells count="2">
    <mergeCell ref="D6:E6"/>
    <mergeCell ref="F6:G6"/>
  </mergeCell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F07C07-0291-4DFA-B775-8480A5C0808B}">
  <sheetPr codeName="Sheet92">
    <tabColor theme="9"/>
  </sheetPr>
  <dimension ref="B7:G34"/>
  <sheetViews>
    <sheetView showGridLines="0" zoomScale="70" zoomScaleNormal="70" workbookViewId="0">
      <selection activeCell="H34" sqref="H34"/>
    </sheetView>
  </sheetViews>
  <sheetFormatPr defaultRowHeight="14.5" x14ac:dyDescent="0.35"/>
  <cols>
    <col min="3" max="3" width="114.81640625" customWidth="1"/>
    <col min="4" max="7" width="12.7265625" customWidth="1"/>
  </cols>
  <sheetData>
    <row r="7" spans="2:7" ht="15" thickBot="1" x14ac:dyDescent="0.4">
      <c r="B7" s="190"/>
      <c r="C7" s="19"/>
      <c r="D7" s="540" t="s">
        <v>63</v>
      </c>
      <c r="E7" s="540"/>
      <c r="F7" s="540" t="s">
        <v>90</v>
      </c>
      <c r="G7" s="540"/>
    </row>
    <row r="8" spans="2:7" x14ac:dyDescent="0.35">
      <c r="B8" s="190"/>
      <c r="C8" s="19"/>
      <c r="D8" s="40">
        <v>2024</v>
      </c>
      <c r="E8" s="24">
        <v>2023</v>
      </c>
      <c r="F8" s="40">
        <v>2024</v>
      </c>
      <c r="G8" s="24">
        <v>2023</v>
      </c>
    </row>
    <row r="9" spans="2:7" ht="15" thickBot="1" x14ac:dyDescent="0.4">
      <c r="B9" s="190"/>
      <c r="C9" s="82"/>
      <c r="D9" s="81" t="s">
        <v>1</v>
      </c>
      <c r="E9" s="75" t="s">
        <v>1</v>
      </c>
      <c r="F9" s="81" t="s">
        <v>1</v>
      </c>
      <c r="G9" s="75" t="s">
        <v>1</v>
      </c>
    </row>
    <row r="10" spans="2:7" ht="21" x14ac:dyDescent="0.5">
      <c r="B10" s="137" t="s">
        <v>906</v>
      </c>
      <c r="C10" s="125" t="s">
        <v>909</v>
      </c>
      <c r="D10" s="146"/>
      <c r="E10" s="89"/>
      <c r="F10" s="146"/>
      <c r="G10" s="89"/>
    </row>
    <row r="11" spans="2:7" x14ac:dyDescent="0.35">
      <c r="B11" s="259"/>
      <c r="C11" s="41" t="s">
        <v>551</v>
      </c>
      <c r="D11" s="146"/>
      <c r="E11" s="89"/>
      <c r="F11" s="146"/>
      <c r="G11" s="89"/>
    </row>
    <row r="12" spans="2:7" x14ac:dyDescent="0.35">
      <c r="B12" s="259"/>
      <c r="C12" s="281" t="s">
        <v>910</v>
      </c>
      <c r="D12" s="231"/>
      <c r="E12" s="88"/>
      <c r="F12" s="231"/>
      <c r="G12" s="88"/>
    </row>
    <row r="13" spans="2:7" x14ac:dyDescent="0.35">
      <c r="B13" s="259"/>
      <c r="C13" s="36" t="s">
        <v>557</v>
      </c>
      <c r="D13" s="422">
        <v>-33359</v>
      </c>
      <c r="E13" s="423">
        <v>-38356</v>
      </c>
      <c r="F13" s="422">
        <v>-33359</v>
      </c>
      <c r="G13" s="423">
        <v>-37926</v>
      </c>
    </row>
    <row r="14" spans="2:7" x14ac:dyDescent="0.35">
      <c r="B14" s="259"/>
      <c r="C14" s="41" t="s">
        <v>911</v>
      </c>
      <c r="D14" s="360">
        <v>-33359</v>
      </c>
      <c r="E14" s="397">
        <v>-38356</v>
      </c>
      <c r="F14" s="360">
        <v>-33359</v>
      </c>
      <c r="G14" s="397">
        <v>-37926</v>
      </c>
    </row>
    <row r="15" spans="2:7" x14ac:dyDescent="0.35">
      <c r="B15" s="259"/>
      <c r="C15" s="33" t="s">
        <v>558</v>
      </c>
      <c r="D15" s="406">
        <v>-14767</v>
      </c>
      <c r="E15" s="407">
        <v>-14464</v>
      </c>
      <c r="F15" s="406">
        <v>-14767</v>
      </c>
      <c r="G15" s="407">
        <v>-14464</v>
      </c>
    </row>
    <row r="16" spans="2:7" ht="15" thickBot="1" x14ac:dyDescent="0.4">
      <c r="B16" s="259"/>
      <c r="C16" s="77" t="s">
        <v>559</v>
      </c>
      <c r="D16" s="408">
        <f>SUM(D14:D15)</f>
        <v>-48126</v>
      </c>
      <c r="E16" s="409">
        <f>SUM(E14:E15)</f>
        <v>-52820</v>
      </c>
      <c r="F16" s="408">
        <f>SUM(F14:F15)</f>
        <v>-48126</v>
      </c>
      <c r="G16" s="409">
        <f>SUM(G14:G15)</f>
        <v>-52390</v>
      </c>
    </row>
    <row r="17" spans="2:7" x14ac:dyDescent="0.35">
      <c r="B17" s="259"/>
      <c r="C17" s="41" t="s">
        <v>552</v>
      </c>
      <c r="D17" s="360"/>
      <c r="E17" s="397"/>
      <c r="F17" s="360"/>
      <c r="G17" s="397"/>
    </row>
    <row r="18" spans="2:7" x14ac:dyDescent="0.35">
      <c r="B18" s="259"/>
      <c r="C18" s="20" t="s">
        <v>912</v>
      </c>
      <c r="D18" s="360">
        <v>124482</v>
      </c>
      <c r="E18" s="397">
        <v>190274</v>
      </c>
      <c r="F18" s="360">
        <v>124482</v>
      </c>
      <c r="G18" s="397">
        <v>189748</v>
      </c>
    </row>
    <row r="19" spans="2:7" ht="16.5" x14ac:dyDescent="0.35">
      <c r="B19" s="259"/>
      <c r="C19" s="20" t="s">
        <v>913</v>
      </c>
      <c r="D19" s="360">
        <v>153001</v>
      </c>
      <c r="E19" s="397">
        <v>0</v>
      </c>
      <c r="F19" s="360">
        <v>153001</v>
      </c>
      <c r="G19" s="397">
        <v>0</v>
      </c>
    </row>
    <row r="20" spans="2:7" x14ac:dyDescent="0.35">
      <c r="B20" s="259"/>
      <c r="C20" s="20" t="s">
        <v>560</v>
      </c>
      <c r="D20" s="360">
        <v>-83331</v>
      </c>
      <c r="E20" s="397">
        <v>-80256</v>
      </c>
      <c r="F20" s="360">
        <v>-83331</v>
      </c>
      <c r="G20" s="397">
        <v>-79731</v>
      </c>
    </row>
    <row r="21" spans="2:7" x14ac:dyDescent="0.35">
      <c r="B21" s="259"/>
      <c r="C21" s="33" t="s">
        <v>561</v>
      </c>
      <c r="D21" s="406">
        <v>14767</v>
      </c>
      <c r="E21" s="407">
        <v>14464</v>
      </c>
      <c r="F21" s="406">
        <v>14767</v>
      </c>
      <c r="G21" s="407">
        <v>14464</v>
      </c>
    </row>
    <row r="22" spans="2:7" ht="15" thickBot="1" x14ac:dyDescent="0.4">
      <c r="B22" s="259"/>
      <c r="C22" s="77" t="s">
        <v>914</v>
      </c>
      <c r="D22" s="408">
        <v>208920</v>
      </c>
      <c r="E22" s="409">
        <f>SUM(E18:E21)</f>
        <v>124482</v>
      </c>
      <c r="F22" s="408">
        <v>208920</v>
      </c>
      <c r="G22" s="409">
        <v>124482</v>
      </c>
    </row>
    <row r="23" spans="2:7" x14ac:dyDescent="0.35">
      <c r="B23" s="259"/>
      <c r="C23" s="20" t="s">
        <v>553</v>
      </c>
      <c r="D23" s="360"/>
      <c r="E23" s="397"/>
      <c r="F23" s="360"/>
      <c r="G23" s="397"/>
    </row>
    <row r="24" spans="2:7" x14ac:dyDescent="0.35">
      <c r="B24" s="259"/>
      <c r="C24" s="20" t="s">
        <v>554</v>
      </c>
      <c r="D24" s="360"/>
      <c r="E24" s="397"/>
      <c r="F24" s="360"/>
      <c r="G24" s="397"/>
    </row>
    <row r="25" spans="2:7" x14ac:dyDescent="0.35">
      <c r="B25" s="259"/>
      <c r="C25" s="41" t="s">
        <v>555</v>
      </c>
      <c r="D25" s="360"/>
      <c r="E25" s="397"/>
      <c r="F25" s="360"/>
      <c r="G25" s="397"/>
    </row>
    <row r="26" spans="2:7" x14ac:dyDescent="0.35">
      <c r="B26" s="259"/>
      <c r="C26" s="20" t="s">
        <v>562</v>
      </c>
      <c r="D26" s="360">
        <v>41528</v>
      </c>
      <c r="E26" s="397">
        <v>68769</v>
      </c>
      <c r="F26" s="360">
        <v>41528</v>
      </c>
      <c r="G26" s="397">
        <v>68769</v>
      </c>
    </row>
    <row r="27" spans="2:7" x14ac:dyDescent="0.35">
      <c r="B27" s="259"/>
      <c r="C27" s="20" t="s">
        <v>563</v>
      </c>
      <c r="D27" s="360">
        <v>136614</v>
      </c>
      <c r="E27" s="397">
        <v>55713</v>
      </c>
      <c r="F27" s="360">
        <v>136614</v>
      </c>
      <c r="G27" s="397">
        <v>55713</v>
      </c>
    </row>
    <row r="28" spans="2:7" x14ac:dyDescent="0.35">
      <c r="B28" s="259"/>
      <c r="C28" s="332" t="s">
        <v>915</v>
      </c>
      <c r="D28" s="406">
        <v>30778</v>
      </c>
      <c r="E28" s="407">
        <v>0</v>
      </c>
      <c r="F28" s="406">
        <v>30778</v>
      </c>
      <c r="G28" s="407">
        <v>0</v>
      </c>
    </row>
    <row r="29" spans="2:7" ht="15" thickBot="1" x14ac:dyDescent="0.4">
      <c r="B29" s="259"/>
      <c r="C29" s="80"/>
      <c r="D29" s="408">
        <f>SUM(D26:D28)</f>
        <v>208920</v>
      </c>
      <c r="E29" s="409">
        <f>SUM(E26:E28)</f>
        <v>124482</v>
      </c>
      <c r="F29" s="408">
        <f>SUM(F26:F28)</f>
        <v>208920</v>
      </c>
      <c r="G29" s="409">
        <f>SUM(G26:G28)</f>
        <v>124482</v>
      </c>
    </row>
    <row r="30" spans="2:7" x14ac:dyDescent="0.35">
      <c r="B30" s="259"/>
      <c r="C30" s="41" t="s">
        <v>556</v>
      </c>
      <c r="D30" s="360"/>
      <c r="E30" s="397"/>
      <c r="F30" s="360"/>
      <c r="G30" s="397"/>
    </row>
    <row r="31" spans="2:7" x14ac:dyDescent="0.35">
      <c r="B31" s="259"/>
      <c r="C31" s="20" t="s">
        <v>562</v>
      </c>
      <c r="D31" s="360">
        <v>43165</v>
      </c>
      <c r="E31" s="397">
        <v>76063</v>
      </c>
      <c r="F31" s="360">
        <v>43165</v>
      </c>
      <c r="G31" s="397">
        <v>76063</v>
      </c>
    </row>
    <row r="32" spans="2:7" x14ac:dyDescent="0.35">
      <c r="B32" s="259"/>
      <c r="C32" s="20" t="s">
        <v>563</v>
      </c>
      <c r="D32" s="360">
        <v>181444</v>
      </c>
      <c r="E32" s="397">
        <v>58139</v>
      </c>
      <c r="F32" s="360">
        <v>181444</v>
      </c>
      <c r="G32" s="397">
        <v>58139</v>
      </c>
    </row>
    <row r="33" spans="2:7" x14ac:dyDescent="0.35">
      <c r="B33" s="259"/>
      <c r="C33" s="332" t="s">
        <v>915</v>
      </c>
      <c r="D33" s="406">
        <v>52064</v>
      </c>
      <c r="E33" s="407">
        <v>0</v>
      </c>
      <c r="F33" s="406">
        <v>52064</v>
      </c>
      <c r="G33" s="407">
        <v>0</v>
      </c>
    </row>
    <row r="34" spans="2:7" ht="15" thickBot="1" x14ac:dyDescent="0.4">
      <c r="B34" s="259"/>
      <c r="C34" s="77" t="s">
        <v>914</v>
      </c>
      <c r="D34" s="408">
        <f>SUM(D31:D33)</f>
        <v>276673</v>
      </c>
      <c r="E34" s="409">
        <f>SUM(E31:E33)</f>
        <v>134202</v>
      </c>
      <c r="F34" s="408">
        <f>SUM(F31:F33)</f>
        <v>276673</v>
      </c>
      <c r="G34" s="409">
        <f>SUM(G31:G33)</f>
        <v>134202</v>
      </c>
    </row>
  </sheetData>
  <mergeCells count="2">
    <mergeCell ref="D7:E7"/>
    <mergeCell ref="F7:G7"/>
  </mergeCell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80A5E0-729E-41D8-95C9-0D7C47731759}">
  <sheetPr codeName="Sheet93">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B68D51-9112-45DC-9AA3-7F60361D8A6F}">
  <sheetPr codeName="Sheet94">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F09766-6E91-4F00-82D5-F0D23B9478AF}">
  <sheetPr codeName="Sheet95">
    <tabColor theme="9"/>
  </sheetPr>
  <dimension ref="B17:H44"/>
  <sheetViews>
    <sheetView showGridLines="0" zoomScale="70" zoomScaleNormal="70" workbookViewId="0">
      <selection activeCell="K37" sqref="K37"/>
    </sheetView>
  </sheetViews>
  <sheetFormatPr defaultRowHeight="14.5" x14ac:dyDescent="0.35"/>
  <cols>
    <col min="1" max="1" width="16.26953125" customWidth="1"/>
    <col min="2" max="2" width="94.54296875" customWidth="1"/>
    <col min="3" max="3" width="13.7265625" customWidth="1"/>
    <col min="4" max="4" width="11.26953125" customWidth="1"/>
    <col min="5" max="5" width="11.7265625" customWidth="1"/>
    <col min="6" max="6" width="12.453125" bestFit="1" customWidth="1"/>
    <col min="7" max="7" width="11.7265625" customWidth="1"/>
    <col min="8" max="8" width="12.453125" customWidth="1"/>
  </cols>
  <sheetData>
    <row r="17" spans="2:8" ht="23.25" customHeight="1" thickBot="1" x14ac:dyDescent="0.4">
      <c r="B17" s="19"/>
      <c r="C17" s="540" t="s">
        <v>63</v>
      </c>
      <c r="D17" s="540"/>
      <c r="E17" s="540"/>
      <c r="F17" s="540" t="s">
        <v>90</v>
      </c>
      <c r="G17" s="540"/>
      <c r="H17" s="540"/>
    </row>
    <row r="18" spans="2:8" x14ac:dyDescent="0.35">
      <c r="B18" s="19"/>
      <c r="C18" s="40" t="s">
        <v>564</v>
      </c>
      <c r="D18" s="40" t="s">
        <v>565</v>
      </c>
      <c r="E18" s="40" t="s">
        <v>566</v>
      </c>
      <c r="F18" s="40" t="s">
        <v>564</v>
      </c>
      <c r="G18" s="40" t="s">
        <v>565</v>
      </c>
      <c r="H18" s="40" t="s">
        <v>566</v>
      </c>
    </row>
    <row r="19" spans="2:8" ht="15" thickBot="1" x14ac:dyDescent="0.4">
      <c r="B19" s="82"/>
      <c r="C19" s="81" t="s">
        <v>1</v>
      </c>
      <c r="D19" s="81" t="s">
        <v>1</v>
      </c>
      <c r="E19" s="81" t="s">
        <v>1</v>
      </c>
      <c r="F19" s="81" t="s">
        <v>1</v>
      </c>
      <c r="G19" s="81" t="s">
        <v>1</v>
      </c>
      <c r="H19" s="81" t="s">
        <v>1</v>
      </c>
    </row>
    <row r="20" spans="2:8" ht="20.25" customHeight="1" x14ac:dyDescent="0.35">
      <c r="B20" s="155">
        <v>2024</v>
      </c>
      <c r="C20" s="130"/>
      <c r="D20" s="130"/>
      <c r="E20" s="130"/>
      <c r="F20" s="130"/>
      <c r="G20" s="130"/>
      <c r="H20" s="130"/>
    </row>
    <row r="21" spans="2:8" ht="15.75" customHeight="1" x14ac:dyDescent="0.35">
      <c r="B21" s="155" t="s">
        <v>568</v>
      </c>
      <c r="C21" s="458">
        <v>299857</v>
      </c>
      <c r="D21" s="458">
        <v>75529</v>
      </c>
      <c r="E21" s="483">
        <v>0</v>
      </c>
      <c r="F21" s="458">
        <v>297997</v>
      </c>
      <c r="G21" s="458">
        <v>75529</v>
      </c>
      <c r="H21" s="483">
        <v>0</v>
      </c>
    </row>
    <row r="22" spans="2:8" ht="15.75" customHeight="1" x14ac:dyDescent="0.35">
      <c r="B22" s="288" t="s">
        <v>349</v>
      </c>
      <c r="C22" s="438">
        <v>36926</v>
      </c>
      <c r="D22" s="484">
        <v>0</v>
      </c>
      <c r="E22" s="484">
        <v>0</v>
      </c>
      <c r="F22" s="438">
        <v>36926</v>
      </c>
      <c r="G22" s="484">
        <v>0</v>
      </c>
      <c r="H22" s="485">
        <v>0</v>
      </c>
    </row>
    <row r="23" spans="2:8" ht="15.75" customHeight="1" x14ac:dyDescent="0.35">
      <c r="B23" s="288" t="s">
        <v>378</v>
      </c>
      <c r="C23" s="438">
        <v>262932</v>
      </c>
      <c r="D23" s="484">
        <v>0</v>
      </c>
      <c r="E23" s="484">
        <v>0</v>
      </c>
      <c r="F23" s="438">
        <v>261071</v>
      </c>
      <c r="G23" s="484">
        <v>0</v>
      </c>
      <c r="H23" s="485">
        <v>0</v>
      </c>
    </row>
    <row r="24" spans="2:8" ht="15.75" customHeight="1" x14ac:dyDescent="0.35">
      <c r="B24" s="288" t="s">
        <v>916</v>
      </c>
      <c r="C24" s="486">
        <v>0</v>
      </c>
      <c r="D24" s="458">
        <v>75529</v>
      </c>
      <c r="E24" s="483">
        <v>0</v>
      </c>
      <c r="F24" s="483">
        <v>0</v>
      </c>
      <c r="G24" s="458">
        <v>75529</v>
      </c>
      <c r="H24" s="487">
        <v>0</v>
      </c>
    </row>
    <row r="25" spans="2:8" ht="15.75" customHeight="1" x14ac:dyDescent="0.35">
      <c r="B25" s="155" t="s">
        <v>569</v>
      </c>
      <c r="C25" s="488">
        <v>-2140</v>
      </c>
      <c r="D25" s="489">
        <v>-234</v>
      </c>
      <c r="E25" s="483">
        <v>-22159</v>
      </c>
      <c r="F25" s="488">
        <v>-2004</v>
      </c>
      <c r="G25" s="483">
        <v>-151</v>
      </c>
      <c r="H25" s="483">
        <v>-14170</v>
      </c>
    </row>
    <row r="26" spans="2:8" ht="15.75" customHeight="1" x14ac:dyDescent="0.35">
      <c r="B26" s="288" t="s">
        <v>570</v>
      </c>
      <c r="C26" s="466">
        <v>-2140</v>
      </c>
      <c r="D26" s="489">
        <v>-234</v>
      </c>
      <c r="E26" s="483">
        <v>-22159</v>
      </c>
      <c r="F26" s="458">
        <v>-2004</v>
      </c>
      <c r="G26" s="483">
        <v>-151</v>
      </c>
      <c r="H26" s="487">
        <v>-14170</v>
      </c>
    </row>
    <row r="27" spans="2:8" ht="6" customHeight="1" x14ac:dyDescent="0.35">
      <c r="B27" s="157"/>
      <c r="C27" s="439"/>
      <c r="D27" s="490"/>
      <c r="E27" s="490"/>
      <c r="F27" s="439"/>
      <c r="G27" s="490"/>
      <c r="H27" s="490"/>
    </row>
    <row r="28" spans="2:8" ht="19.149999999999999" customHeight="1" thickBot="1" x14ac:dyDescent="0.4">
      <c r="B28" s="287" t="s">
        <v>571</v>
      </c>
      <c r="C28" s="440">
        <f>++C21+C25</f>
        <v>297717</v>
      </c>
      <c r="D28" s="440">
        <f t="shared" ref="D28:H28" si="0">++D21+D25</f>
        <v>75295</v>
      </c>
      <c r="E28" s="440">
        <f t="shared" si="0"/>
        <v>-22159</v>
      </c>
      <c r="F28" s="440">
        <f t="shared" si="0"/>
        <v>295993</v>
      </c>
      <c r="G28" s="440">
        <f t="shared" si="0"/>
        <v>75378</v>
      </c>
      <c r="H28" s="440">
        <f t="shared" si="0"/>
        <v>-14170</v>
      </c>
    </row>
    <row r="29" spans="2:8" ht="25.5" customHeight="1" thickBot="1" x14ac:dyDescent="0.4">
      <c r="B29" s="283"/>
      <c r="C29" s="284"/>
      <c r="D29" s="285"/>
      <c r="E29" s="571" t="s">
        <v>63</v>
      </c>
      <c r="F29" s="571"/>
      <c r="G29" s="572" t="s">
        <v>90</v>
      </c>
      <c r="H29" s="572"/>
    </row>
    <row r="30" spans="2:8" ht="15" customHeight="1" x14ac:dyDescent="0.35">
      <c r="B30" s="283"/>
      <c r="C30" s="284"/>
      <c r="D30" s="285"/>
      <c r="E30" s="186" t="s">
        <v>564</v>
      </c>
      <c r="F30" s="186" t="s">
        <v>565</v>
      </c>
      <c r="G30" s="186" t="s">
        <v>564</v>
      </c>
      <c r="H30" s="186" t="s">
        <v>565</v>
      </c>
    </row>
    <row r="31" spans="2:8" ht="15" customHeight="1" thickBot="1" x14ac:dyDescent="0.4">
      <c r="B31" s="76"/>
      <c r="C31" s="286"/>
      <c r="D31" s="193"/>
      <c r="E31" s="225" t="s">
        <v>1</v>
      </c>
      <c r="F31" s="225" t="s">
        <v>1</v>
      </c>
      <c r="G31" s="225" t="s">
        <v>1</v>
      </c>
      <c r="H31" s="225" t="s">
        <v>1</v>
      </c>
    </row>
    <row r="32" spans="2:8" ht="15" customHeight="1" x14ac:dyDescent="0.35">
      <c r="B32" s="155">
        <v>2023</v>
      </c>
      <c r="C32" s="97"/>
      <c r="D32" s="68"/>
      <c r="E32" s="186"/>
      <c r="F32" s="186"/>
      <c r="G32" s="186"/>
      <c r="H32" s="186"/>
    </row>
    <row r="33" spans="2:8" ht="15" customHeight="1" x14ac:dyDescent="0.35">
      <c r="B33" s="155" t="s">
        <v>568</v>
      </c>
      <c r="C33" s="43"/>
      <c r="D33" s="43"/>
      <c r="E33" s="369">
        <v>214017</v>
      </c>
      <c r="F33" s="369">
        <v>113354</v>
      </c>
      <c r="G33" s="369">
        <v>214017</v>
      </c>
      <c r="H33" s="369">
        <v>113354</v>
      </c>
    </row>
    <row r="34" spans="2:8" ht="15" customHeight="1" x14ac:dyDescent="0.35">
      <c r="B34" s="153" t="s">
        <v>349</v>
      </c>
      <c r="C34" s="43"/>
      <c r="D34" s="62"/>
      <c r="E34" s="491">
        <v>47037</v>
      </c>
      <c r="F34" s="491">
        <v>0</v>
      </c>
      <c r="G34" s="491">
        <v>47037</v>
      </c>
      <c r="H34" s="492">
        <v>0</v>
      </c>
    </row>
    <row r="35" spans="2:8" ht="15" customHeight="1" x14ac:dyDescent="0.35">
      <c r="B35" s="153" t="s">
        <v>378</v>
      </c>
      <c r="C35" s="43"/>
      <c r="D35" s="62"/>
      <c r="E35" s="369">
        <v>166980</v>
      </c>
      <c r="F35" s="369">
        <v>0</v>
      </c>
      <c r="G35" s="369">
        <v>166980</v>
      </c>
      <c r="H35" s="476">
        <v>0</v>
      </c>
    </row>
    <row r="36" spans="2:8" ht="15" customHeight="1" x14ac:dyDescent="0.35">
      <c r="B36" s="153" t="s">
        <v>916</v>
      </c>
      <c r="C36" s="43"/>
      <c r="D36" s="62"/>
      <c r="E36" s="478">
        <v>0</v>
      </c>
      <c r="F36" s="478">
        <v>113354</v>
      </c>
      <c r="G36" s="478">
        <v>0</v>
      </c>
      <c r="H36" s="479">
        <v>113354</v>
      </c>
    </row>
    <row r="37" spans="2:8" ht="15" customHeight="1" x14ac:dyDescent="0.35">
      <c r="B37" s="155" t="s">
        <v>569</v>
      </c>
      <c r="C37" s="43"/>
      <c r="D37" s="43"/>
      <c r="E37" s="369">
        <v>-11250</v>
      </c>
      <c r="F37" s="369">
        <v>0</v>
      </c>
      <c r="G37" s="369">
        <v>-11250</v>
      </c>
      <c r="H37" s="369">
        <v>0</v>
      </c>
    </row>
    <row r="38" spans="2:8" ht="15" customHeight="1" x14ac:dyDescent="0.35">
      <c r="B38" s="153" t="s">
        <v>570</v>
      </c>
      <c r="C38" s="43"/>
      <c r="D38" s="62"/>
      <c r="E38" s="493">
        <v>-11280</v>
      </c>
      <c r="F38" s="494">
        <v>0</v>
      </c>
      <c r="G38" s="494">
        <v>-11250</v>
      </c>
      <c r="H38" s="495">
        <v>0</v>
      </c>
    </row>
    <row r="39" spans="2:8" ht="15" customHeight="1" x14ac:dyDescent="0.35">
      <c r="B39" s="157"/>
      <c r="C39" s="47"/>
      <c r="D39" s="47"/>
      <c r="E39" s="368"/>
      <c r="F39" s="368"/>
      <c r="G39" s="368"/>
      <c r="H39" s="368"/>
    </row>
    <row r="40" spans="2:8" ht="15" customHeight="1" thickBot="1" x14ac:dyDescent="0.4">
      <c r="B40" s="287" t="s">
        <v>567</v>
      </c>
      <c r="C40" s="87"/>
      <c r="D40" s="87"/>
      <c r="E40" s="371">
        <f>++E33+E37</f>
        <v>202767</v>
      </c>
      <c r="F40" s="371">
        <f t="shared" ref="F40:H40" si="1">++F33+F37</f>
        <v>113354</v>
      </c>
      <c r="G40" s="371">
        <f t="shared" si="1"/>
        <v>202767</v>
      </c>
      <c r="H40" s="371">
        <f t="shared" si="1"/>
        <v>113354</v>
      </c>
    </row>
    <row r="41" spans="2:8" ht="15" customHeight="1" x14ac:dyDescent="0.35"/>
    <row r="44" spans="2:8" ht="13.9" customHeight="1" x14ac:dyDescent="0.35"/>
  </sheetData>
  <mergeCells count="4">
    <mergeCell ref="C17:E17"/>
    <mergeCell ref="F17:H17"/>
    <mergeCell ref="E29:F29"/>
    <mergeCell ref="G29:H29"/>
  </mergeCell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E91721-F58D-4589-AB76-474DE70F1B5D}">
  <sheetPr codeName="Sheet96">
    <tabColor theme="9"/>
  </sheetPr>
  <dimension ref="C15:G29"/>
  <sheetViews>
    <sheetView showGridLines="0" zoomScale="70" zoomScaleNormal="70" workbookViewId="0">
      <selection activeCell="M16" sqref="M16"/>
    </sheetView>
  </sheetViews>
  <sheetFormatPr defaultRowHeight="14.5" x14ac:dyDescent="0.35"/>
  <cols>
    <col min="2" max="2" width="13.1796875" customWidth="1"/>
    <col min="3" max="3" width="112.7265625" customWidth="1"/>
    <col min="4" max="4" width="13.26953125" customWidth="1"/>
    <col min="5" max="5" width="12" customWidth="1"/>
    <col min="6" max="6" width="12.54296875" customWidth="1"/>
    <col min="7" max="7" width="14.7265625" customWidth="1"/>
  </cols>
  <sheetData>
    <row r="15" ht="76.5" customHeight="1" x14ac:dyDescent="0.35"/>
    <row r="16" ht="47.5" customHeight="1" x14ac:dyDescent="0.35"/>
    <row r="17" spans="3:7" ht="15" thickBot="1" x14ac:dyDescent="0.4">
      <c r="C17" s="19"/>
      <c r="D17" s="540" t="s">
        <v>63</v>
      </c>
      <c r="E17" s="540"/>
      <c r="F17" s="540" t="s">
        <v>90</v>
      </c>
      <c r="G17" s="540"/>
    </row>
    <row r="18" spans="3:7" x14ac:dyDescent="0.35">
      <c r="C18" s="19"/>
      <c r="D18" s="40" t="s">
        <v>573</v>
      </c>
      <c r="E18" s="40" t="s">
        <v>574</v>
      </c>
      <c r="F18" s="40" t="s">
        <v>573</v>
      </c>
      <c r="G18" s="40" t="s">
        <v>574</v>
      </c>
    </row>
    <row r="19" spans="3:7" ht="15" thickBot="1" x14ac:dyDescent="0.4">
      <c r="C19" s="82"/>
      <c r="D19" s="81" t="s">
        <v>1</v>
      </c>
      <c r="E19" s="81" t="s">
        <v>1</v>
      </c>
      <c r="F19" s="81" t="s">
        <v>1</v>
      </c>
      <c r="G19" s="81" t="s">
        <v>1</v>
      </c>
    </row>
    <row r="20" spans="3:7" x14ac:dyDescent="0.35">
      <c r="C20" s="155">
        <v>2024</v>
      </c>
      <c r="D20" s="130"/>
      <c r="E20" s="130"/>
      <c r="F20" s="130"/>
      <c r="G20" s="130"/>
    </row>
    <row r="21" spans="3:7" x14ac:dyDescent="0.35">
      <c r="C21" s="153" t="s">
        <v>564</v>
      </c>
      <c r="D21" s="484">
        <v>29772</v>
      </c>
      <c r="E21" s="438">
        <v>0</v>
      </c>
      <c r="F21" s="484">
        <v>29599</v>
      </c>
      <c r="G21" s="438">
        <v>0</v>
      </c>
    </row>
    <row r="22" spans="3:7" x14ac:dyDescent="0.35">
      <c r="C22" s="153" t="s">
        <v>565</v>
      </c>
      <c r="D22" s="484">
        <v>12</v>
      </c>
      <c r="E22" s="438">
        <v>3776</v>
      </c>
      <c r="F22" s="484">
        <v>8</v>
      </c>
      <c r="G22" s="438">
        <v>3776</v>
      </c>
    </row>
    <row r="23" spans="3:7" x14ac:dyDescent="0.35">
      <c r="C23" s="157" t="s">
        <v>917</v>
      </c>
      <c r="D23" s="439">
        <v>1108</v>
      </c>
      <c r="E23" s="490">
        <v>0</v>
      </c>
      <c r="F23" s="439">
        <v>709</v>
      </c>
      <c r="G23" s="490">
        <v>0</v>
      </c>
    </row>
    <row r="24" spans="3:7" ht="15" thickBot="1" x14ac:dyDescent="0.4">
      <c r="C24" s="76" t="s">
        <v>575</v>
      </c>
      <c r="D24" s="440">
        <f>SUM(D21:D23)</f>
        <v>30892</v>
      </c>
      <c r="E24" s="440">
        <f t="shared" ref="E24:G24" si="0">SUM(E21:E23)</f>
        <v>3776</v>
      </c>
      <c r="F24" s="440">
        <v>30315</v>
      </c>
      <c r="G24" s="440">
        <f t="shared" si="0"/>
        <v>3776</v>
      </c>
    </row>
    <row r="25" spans="3:7" x14ac:dyDescent="0.35">
      <c r="C25" s="155">
        <v>2023</v>
      </c>
      <c r="D25" s="369"/>
      <c r="E25" s="369"/>
      <c r="F25" s="369"/>
      <c r="G25" s="369"/>
    </row>
    <row r="26" spans="3:7" x14ac:dyDescent="0.35">
      <c r="C26" s="153" t="s">
        <v>564</v>
      </c>
      <c r="D26" s="369">
        <v>20277</v>
      </c>
      <c r="E26" s="369">
        <v>0</v>
      </c>
      <c r="F26" s="369">
        <v>20277</v>
      </c>
      <c r="G26" s="369">
        <v>0</v>
      </c>
    </row>
    <row r="27" spans="3:7" x14ac:dyDescent="0.35">
      <c r="C27" s="157" t="s">
        <v>565</v>
      </c>
      <c r="D27" s="368">
        <v>0</v>
      </c>
      <c r="E27" s="368">
        <v>5668</v>
      </c>
      <c r="F27" s="368">
        <v>0</v>
      </c>
      <c r="G27" s="368">
        <v>5668</v>
      </c>
    </row>
    <row r="28" spans="3:7" ht="15" thickBot="1" x14ac:dyDescent="0.4">
      <c r="C28" s="76" t="s">
        <v>575</v>
      </c>
      <c r="D28" s="371">
        <f>SUM(D26:D27)</f>
        <v>20277</v>
      </c>
      <c r="E28" s="371">
        <f>++E26+E27</f>
        <v>5668</v>
      </c>
      <c r="F28" s="371">
        <f>++F26+F27</f>
        <v>20277</v>
      </c>
      <c r="G28" s="371">
        <f>++G26+G27</f>
        <v>5668</v>
      </c>
    </row>
    <row r="29" spans="3:7" x14ac:dyDescent="0.35">
      <c r="C29" s="291"/>
      <c r="D29" s="291"/>
      <c r="E29" s="291"/>
      <c r="F29" s="291"/>
      <c r="G29" s="291"/>
    </row>
  </sheetData>
  <mergeCells count="2">
    <mergeCell ref="D17:E17"/>
    <mergeCell ref="F17:G17"/>
  </mergeCell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A8751E-D7D3-44AA-9845-5D9B066D2FF4}">
  <sheetPr codeName="Sheet97">
    <tabColor theme="9"/>
  </sheetPr>
  <dimension ref="C14:G39"/>
  <sheetViews>
    <sheetView showGridLines="0" zoomScale="70" zoomScaleNormal="70" workbookViewId="0">
      <selection activeCell="J33" sqref="J33"/>
    </sheetView>
  </sheetViews>
  <sheetFormatPr defaultRowHeight="14.5" x14ac:dyDescent="0.35"/>
  <cols>
    <col min="2" max="2" width="15.81640625" customWidth="1"/>
    <col min="3" max="3" width="109.453125" customWidth="1"/>
    <col min="4" max="7" width="15.7265625" customWidth="1"/>
  </cols>
  <sheetData>
    <row r="14" spans="3:7" ht="40.15" customHeight="1" x14ac:dyDescent="0.35">
      <c r="C14" s="19"/>
      <c r="D14" s="19"/>
      <c r="E14" s="19"/>
      <c r="F14" s="19"/>
      <c r="G14" s="19"/>
    </row>
    <row r="15" spans="3:7" ht="15" thickBot="1" x14ac:dyDescent="0.4">
      <c r="C15" s="19"/>
      <c r="D15" s="540" t="s">
        <v>63</v>
      </c>
      <c r="E15" s="540"/>
      <c r="F15" s="540" t="s">
        <v>90</v>
      </c>
      <c r="G15" s="540"/>
    </row>
    <row r="16" spans="3:7" x14ac:dyDescent="0.35">
      <c r="C16" s="19"/>
      <c r="D16" s="40" t="s">
        <v>576</v>
      </c>
      <c r="E16" s="40" t="s">
        <v>577</v>
      </c>
      <c r="F16" s="40" t="s">
        <v>576</v>
      </c>
      <c r="G16" s="40" t="s">
        <v>577</v>
      </c>
    </row>
    <row r="17" spans="3:7" ht="15" thickBot="1" x14ac:dyDescent="0.4">
      <c r="C17" s="82"/>
      <c r="D17" s="81" t="s">
        <v>1</v>
      </c>
      <c r="E17" s="81" t="s">
        <v>1</v>
      </c>
      <c r="F17" s="81" t="s">
        <v>1</v>
      </c>
      <c r="G17" s="81" t="s">
        <v>1</v>
      </c>
    </row>
    <row r="18" spans="3:7" x14ac:dyDescent="0.35">
      <c r="C18" s="155">
        <v>2024</v>
      </c>
      <c r="D18" s="163"/>
      <c r="E18" s="163"/>
      <c r="F18" s="163"/>
      <c r="G18" s="163"/>
    </row>
    <row r="19" spans="3:7" ht="24" customHeight="1" x14ac:dyDescent="0.35">
      <c r="C19" s="283" t="s">
        <v>29</v>
      </c>
      <c r="D19" s="458">
        <v>35199666</v>
      </c>
      <c r="E19" s="458">
        <v>17682771</v>
      </c>
      <c r="F19" s="458">
        <v>1583231</v>
      </c>
      <c r="G19" s="458">
        <v>878917</v>
      </c>
    </row>
    <row r="20" spans="3:7" x14ac:dyDescent="0.35">
      <c r="C20" s="288" t="s">
        <v>35</v>
      </c>
      <c r="D20" s="438">
        <v>649956</v>
      </c>
      <c r="E20" s="484">
        <v>0</v>
      </c>
      <c r="F20" s="484">
        <v>0</v>
      </c>
      <c r="G20" s="485">
        <v>0</v>
      </c>
    </row>
    <row r="21" spans="3:7" x14ac:dyDescent="0.35">
      <c r="C21" s="288" t="s">
        <v>578</v>
      </c>
      <c r="D21" s="438">
        <v>329500</v>
      </c>
      <c r="E21" s="438">
        <v>170500</v>
      </c>
      <c r="F21" s="484">
        <v>0</v>
      </c>
      <c r="G21" s="485">
        <v>0</v>
      </c>
    </row>
    <row r="22" spans="3:7" x14ac:dyDescent="0.35">
      <c r="C22" s="288" t="s">
        <v>579</v>
      </c>
      <c r="D22" s="438">
        <v>32950000</v>
      </c>
      <c r="E22" s="438">
        <v>16577722</v>
      </c>
      <c r="F22" s="438">
        <v>0</v>
      </c>
      <c r="G22" s="473">
        <v>515272</v>
      </c>
    </row>
    <row r="23" spans="3:7" x14ac:dyDescent="0.35">
      <c r="C23" s="288" t="s">
        <v>45</v>
      </c>
      <c r="D23" s="466">
        <v>1270210</v>
      </c>
      <c r="E23" s="458">
        <v>934549</v>
      </c>
      <c r="F23" s="458">
        <v>697210</v>
      </c>
      <c r="G23" s="474">
        <v>363645</v>
      </c>
    </row>
    <row r="24" spans="3:7" ht="23.25" customHeight="1" x14ac:dyDescent="0.35">
      <c r="C24" s="283" t="s">
        <v>580</v>
      </c>
      <c r="D24" s="488">
        <v>-33213600</v>
      </c>
      <c r="E24" s="488">
        <v>-16714122</v>
      </c>
      <c r="F24" s="489">
        <v>0</v>
      </c>
      <c r="G24" s="488">
        <v>-515272</v>
      </c>
    </row>
    <row r="25" spans="3:7" x14ac:dyDescent="0.35">
      <c r="C25" s="288" t="s">
        <v>581</v>
      </c>
      <c r="D25" s="438">
        <v>-263600</v>
      </c>
      <c r="E25" s="438">
        <v>-136400</v>
      </c>
      <c r="F25" s="484">
        <v>0</v>
      </c>
      <c r="G25" s="485">
        <v>0</v>
      </c>
    </row>
    <row r="26" spans="3:7" x14ac:dyDescent="0.35">
      <c r="C26" s="288" t="s">
        <v>579</v>
      </c>
      <c r="D26" s="466">
        <v>-32950000</v>
      </c>
      <c r="E26" s="458">
        <v>-16577722</v>
      </c>
      <c r="F26" s="483">
        <v>0</v>
      </c>
      <c r="G26" s="474">
        <v>-515272</v>
      </c>
    </row>
    <row r="27" spans="3:7" ht="8.5" customHeight="1" x14ac:dyDescent="0.35">
      <c r="C27" s="157"/>
      <c r="D27" s="439"/>
      <c r="E27" s="439"/>
      <c r="F27" s="490"/>
      <c r="G27" s="439"/>
    </row>
    <row r="28" spans="3:7" ht="15" thickBot="1" x14ac:dyDescent="0.4">
      <c r="C28" s="76" t="s">
        <v>571</v>
      </c>
      <c r="D28" s="440">
        <f>++D19+D24</f>
        <v>1986066</v>
      </c>
      <c r="E28" s="440">
        <f t="shared" ref="E28:G28" si="0">++E19+E24</f>
        <v>968649</v>
      </c>
      <c r="F28" s="440">
        <f t="shared" si="0"/>
        <v>1583231</v>
      </c>
      <c r="G28" s="440">
        <f t="shared" si="0"/>
        <v>363645</v>
      </c>
    </row>
    <row r="29" spans="3:7" x14ac:dyDescent="0.35">
      <c r="C29" s="155">
        <v>2023</v>
      </c>
      <c r="D29" s="496"/>
      <c r="E29" s="496"/>
      <c r="F29" s="496"/>
      <c r="G29" s="496"/>
    </row>
    <row r="30" spans="3:7" ht="18" customHeight="1" x14ac:dyDescent="0.35">
      <c r="C30" s="292" t="s">
        <v>582</v>
      </c>
      <c r="D30" s="478">
        <v>35562841</v>
      </c>
      <c r="E30" s="478">
        <v>21527542</v>
      </c>
      <c r="F30" s="478">
        <v>2170397</v>
      </c>
      <c r="G30" s="478">
        <v>1081530</v>
      </c>
    </row>
    <row r="31" spans="3:7" ht="16.5" x14ac:dyDescent="0.35">
      <c r="C31" s="132" t="s">
        <v>918</v>
      </c>
      <c r="D31" s="369">
        <v>287991</v>
      </c>
      <c r="E31" s="369">
        <v>0</v>
      </c>
      <c r="F31" s="369">
        <v>256020</v>
      </c>
      <c r="G31" s="476">
        <v>0</v>
      </c>
    </row>
    <row r="32" spans="3:7" x14ac:dyDescent="0.35">
      <c r="C32" s="132" t="s">
        <v>583</v>
      </c>
      <c r="D32" s="369">
        <v>289000</v>
      </c>
      <c r="E32" s="369">
        <v>211000</v>
      </c>
      <c r="F32" s="369">
        <v>0</v>
      </c>
      <c r="G32" s="476">
        <v>0</v>
      </c>
    </row>
    <row r="33" spans="3:7" x14ac:dyDescent="0.35">
      <c r="C33" s="132" t="s">
        <v>584</v>
      </c>
      <c r="D33" s="369">
        <v>33712370</v>
      </c>
      <c r="E33" s="369">
        <v>20286258</v>
      </c>
      <c r="F33" s="369">
        <v>927081</v>
      </c>
      <c r="G33" s="476">
        <v>558570</v>
      </c>
    </row>
    <row r="34" spans="3:7" x14ac:dyDescent="0.35">
      <c r="C34" s="132" t="s">
        <v>45</v>
      </c>
      <c r="D34" s="477">
        <v>1273480</v>
      </c>
      <c r="E34" s="478">
        <v>1030283</v>
      </c>
      <c r="F34" s="478">
        <v>987296</v>
      </c>
      <c r="G34" s="479">
        <v>522960</v>
      </c>
    </row>
    <row r="35" spans="3:7" ht="19.899999999999999" customHeight="1" x14ac:dyDescent="0.35">
      <c r="C35" s="292" t="s">
        <v>580</v>
      </c>
      <c r="D35" s="494">
        <v>-33943570</v>
      </c>
      <c r="E35" s="494">
        <v>-20455058</v>
      </c>
      <c r="F35" s="494">
        <v>0</v>
      </c>
      <c r="G35" s="494">
        <v>-558570</v>
      </c>
    </row>
    <row r="36" spans="3:7" x14ac:dyDescent="0.35">
      <c r="C36" s="132" t="s">
        <v>581</v>
      </c>
      <c r="D36" s="369">
        <v>-231200</v>
      </c>
      <c r="E36" s="369">
        <v>-168800</v>
      </c>
      <c r="F36" s="369">
        <v>0</v>
      </c>
      <c r="G36" s="476">
        <v>0</v>
      </c>
    </row>
    <row r="37" spans="3:7" x14ac:dyDescent="0.35">
      <c r="C37" s="132" t="s">
        <v>584</v>
      </c>
      <c r="D37" s="477">
        <v>-33712370</v>
      </c>
      <c r="E37" s="478">
        <v>-20286258</v>
      </c>
      <c r="F37" s="478">
        <v>0</v>
      </c>
      <c r="G37" s="479">
        <v>-558570</v>
      </c>
    </row>
    <row r="38" spans="3:7" ht="6.65" customHeight="1" x14ac:dyDescent="0.35">
      <c r="C38" s="33"/>
      <c r="D38" s="368"/>
      <c r="E38" s="368"/>
      <c r="F38" s="368"/>
      <c r="G38" s="368"/>
    </row>
    <row r="39" spans="3:7" ht="15" thickBot="1" x14ac:dyDescent="0.4">
      <c r="C39" s="77" t="s">
        <v>567</v>
      </c>
      <c r="D39" s="371">
        <f>++D30+D35</f>
        <v>1619271</v>
      </c>
      <c r="E39" s="371">
        <v>1072483</v>
      </c>
      <c r="F39" s="371">
        <f t="shared" ref="F39:G39" si="1">++F30+F35</f>
        <v>2170397</v>
      </c>
      <c r="G39" s="371">
        <f t="shared" si="1"/>
        <v>522960</v>
      </c>
    </row>
  </sheetData>
  <mergeCells count="2">
    <mergeCell ref="D15:E15"/>
    <mergeCell ref="F15:G15"/>
  </mergeCell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66410A-8315-4FFE-92CE-45E76A650EFC}">
  <sheetPr codeName="Sheet98">
    <tabColor theme="9"/>
  </sheetPr>
  <dimension ref="C16:G29"/>
  <sheetViews>
    <sheetView showGridLines="0" zoomScale="70" zoomScaleNormal="70" workbookViewId="0">
      <selection activeCell="G29" sqref="G29"/>
    </sheetView>
  </sheetViews>
  <sheetFormatPr defaultRowHeight="14.5" x14ac:dyDescent="0.35"/>
  <cols>
    <col min="2" max="2" width="12.54296875" customWidth="1"/>
    <col min="3" max="3" width="105.7265625" customWidth="1"/>
    <col min="4" max="4" width="13.26953125" customWidth="1"/>
    <col min="5" max="5" width="12" customWidth="1"/>
    <col min="6" max="6" width="12.54296875" customWidth="1"/>
    <col min="7" max="7" width="14.7265625" customWidth="1"/>
  </cols>
  <sheetData>
    <row r="16" spans="3:7" ht="15" thickBot="1" x14ac:dyDescent="0.4">
      <c r="C16" s="19"/>
      <c r="D16" s="540" t="s">
        <v>63</v>
      </c>
      <c r="E16" s="540"/>
      <c r="F16" s="540" t="s">
        <v>90</v>
      </c>
      <c r="G16" s="540"/>
    </row>
    <row r="17" spans="3:7" x14ac:dyDescent="0.35">
      <c r="C17" s="19"/>
      <c r="D17" s="40" t="s">
        <v>573</v>
      </c>
      <c r="E17" s="40" t="s">
        <v>574</v>
      </c>
      <c r="F17" s="40" t="s">
        <v>573</v>
      </c>
      <c r="G17" s="40" t="s">
        <v>574</v>
      </c>
    </row>
    <row r="18" spans="3:7" ht="15" thickBot="1" x14ac:dyDescent="0.4">
      <c r="C18" s="82"/>
      <c r="D18" s="81" t="s">
        <v>1</v>
      </c>
      <c r="E18" s="81" t="s">
        <v>1</v>
      </c>
      <c r="F18" s="81" t="s">
        <v>1</v>
      </c>
      <c r="G18" s="81" t="s">
        <v>1</v>
      </c>
    </row>
    <row r="19" spans="3:7" x14ac:dyDescent="0.35">
      <c r="C19" s="155">
        <v>2024</v>
      </c>
      <c r="D19" s="130"/>
      <c r="E19" s="130"/>
      <c r="F19" s="130"/>
      <c r="G19" s="130"/>
    </row>
    <row r="20" spans="3:7" x14ac:dyDescent="0.35">
      <c r="C20" s="153" t="s">
        <v>919</v>
      </c>
      <c r="D20" s="484">
        <v>0</v>
      </c>
      <c r="E20" s="438">
        <v>-44212</v>
      </c>
      <c r="F20" s="484">
        <v>0</v>
      </c>
      <c r="G20" s="438">
        <v>-42954</v>
      </c>
    </row>
    <row r="21" spans="3:7" x14ac:dyDescent="0.35">
      <c r="C21" s="153" t="s">
        <v>1017</v>
      </c>
      <c r="D21" s="484">
        <v>0</v>
      </c>
      <c r="E21" s="438">
        <v>50156</v>
      </c>
      <c r="F21" s="484">
        <v>0</v>
      </c>
      <c r="G21" s="438">
        <v>48828</v>
      </c>
    </row>
    <row r="22" spans="3:7" x14ac:dyDescent="0.35">
      <c r="C22" s="153" t="s">
        <v>586</v>
      </c>
      <c r="D22" s="438">
        <v>17683</v>
      </c>
      <c r="E22" s="484">
        <v>0</v>
      </c>
      <c r="F22" s="438">
        <v>879</v>
      </c>
      <c r="G22" s="484">
        <v>0</v>
      </c>
    </row>
    <row r="23" spans="3:7" ht="15" thickBot="1" x14ac:dyDescent="0.4">
      <c r="C23" s="290" t="s">
        <v>585</v>
      </c>
      <c r="D23" s="440">
        <v>-17683</v>
      </c>
      <c r="E23" s="497">
        <v>0</v>
      </c>
      <c r="F23" s="440">
        <v>-879</v>
      </c>
      <c r="G23" s="497">
        <v>0</v>
      </c>
    </row>
    <row r="24" spans="3:7" x14ac:dyDescent="0.35">
      <c r="C24" s="155">
        <v>2023</v>
      </c>
      <c r="D24" s="369"/>
      <c r="E24" s="369"/>
      <c r="F24" s="369"/>
      <c r="G24" s="369"/>
    </row>
    <row r="25" spans="3:7" x14ac:dyDescent="0.35">
      <c r="C25" s="153" t="s">
        <v>919</v>
      </c>
      <c r="D25" s="369">
        <v>0</v>
      </c>
      <c r="E25" s="369">
        <v>16725</v>
      </c>
      <c r="F25" s="369">
        <v>0</v>
      </c>
      <c r="G25" s="369">
        <v>15805</v>
      </c>
    </row>
    <row r="26" spans="3:7" x14ac:dyDescent="0.35">
      <c r="C26" s="153" t="s">
        <v>1018</v>
      </c>
      <c r="D26" s="369">
        <v>0</v>
      </c>
      <c r="E26" s="369">
        <v>-15212</v>
      </c>
      <c r="F26" s="369">
        <v>0</v>
      </c>
      <c r="G26" s="369">
        <v>-14062</v>
      </c>
    </row>
    <row r="27" spans="3:7" x14ac:dyDescent="0.35">
      <c r="C27" s="153" t="s">
        <v>586</v>
      </c>
      <c r="D27" s="369">
        <v>10725</v>
      </c>
      <c r="E27" s="369">
        <v>0</v>
      </c>
      <c r="F27" s="369">
        <v>5230</v>
      </c>
      <c r="G27" s="369">
        <v>0</v>
      </c>
    </row>
    <row r="28" spans="3:7" ht="15" thickBot="1" x14ac:dyDescent="0.4">
      <c r="C28" s="290" t="s">
        <v>585</v>
      </c>
      <c r="D28" s="371">
        <v>-10725</v>
      </c>
      <c r="E28" s="371">
        <v>0</v>
      </c>
      <c r="F28" s="371">
        <v>-5230</v>
      </c>
      <c r="G28" s="371">
        <v>0</v>
      </c>
    </row>
    <row r="29" spans="3:7" x14ac:dyDescent="0.35">
      <c r="C29" s="291"/>
      <c r="D29" s="291"/>
      <c r="E29" s="291"/>
      <c r="F29" s="291"/>
      <c r="G29" s="291"/>
    </row>
  </sheetData>
  <mergeCells count="2">
    <mergeCell ref="D16:E16"/>
    <mergeCell ref="F16:G16"/>
  </mergeCell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68A44E-F03B-4395-90B5-7291CA7ACE10}">
  <sheetPr codeName="Sheet99">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D18CD1-1E5A-4E66-B955-950727657DC5}">
  <sheetPr codeName="Sheet100">
    <tabColor theme="9"/>
  </sheetPr>
  <dimension ref="C10:M37"/>
  <sheetViews>
    <sheetView showGridLines="0" zoomScale="70" zoomScaleNormal="70" workbookViewId="0">
      <selection activeCell="P29" sqref="P29"/>
    </sheetView>
  </sheetViews>
  <sheetFormatPr defaultRowHeight="14.5" x14ac:dyDescent="0.35"/>
  <cols>
    <col min="2" max="2" width="11.453125" customWidth="1"/>
    <col min="3" max="3" width="51.26953125" customWidth="1"/>
    <col min="4" max="4" width="16" bestFit="1" customWidth="1"/>
    <col min="5" max="5" width="15.7265625" bestFit="1" customWidth="1"/>
    <col min="6" max="6" width="12.54296875" customWidth="1"/>
    <col min="7" max="7" width="13.26953125" customWidth="1"/>
    <col min="8" max="8" width="14.81640625" bestFit="1" customWidth="1"/>
    <col min="9" max="9" width="13.453125" bestFit="1" customWidth="1"/>
    <col min="10" max="10" width="13.26953125" customWidth="1"/>
    <col min="11" max="11" width="12.26953125" customWidth="1"/>
    <col min="12" max="12" width="13" bestFit="1" customWidth="1"/>
    <col min="13" max="13" width="12.26953125" customWidth="1"/>
  </cols>
  <sheetData>
    <row r="10" spans="3:13" ht="31.9" customHeight="1" x14ac:dyDescent="0.35"/>
    <row r="11" spans="3:13" ht="31.9" customHeight="1" x14ac:dyDescent="0.35"/>
    <row r="12" spans="3:13" ht="31.9" customHeight="1" x14ac:dyDescent="0.35"/>
    <row r="13" spans="3:13" ht="15.75" customHeight="1" thickBot="1" x14ac:dyDescent="0.4">
      <c r="C13" s="58"/>
      <c r="D13" s="540" t="s">
        <v>63</v>
      </c>
      <c r="E13" s="540"/>
      <c r="F13" s="540"/>
      <c r="G13" s="540"/>
      <c r="H13" s="540"/>
      <c r="I13" s="540" t="s">
        <v>90</v>
      </c>
      <c r="J13" s="540"/>
      <c r="K13" s="540"/>
      <c r="L13" s="540"/>
      <c r="M13" s="540"/>
    </row>
    <row r="14" spans="3:13" ht="15.75" customHeight="1" x14ac:dyDescent="0.35">
      <c r="C14" s="58"/>
      <c r="D14" s="293"/>
      <c r="E14" s="293"/>
      <c r="F14" s="293"/>
      <c r="G14" s="293"/>
      <c r="H14" s="293" t="s">
        <v>595</v>
      </c>
      <c r="I14" s="293"/>
      <c r="J14" s="293"/>
      <c r="K14" s="293"/>
      <c r="L14" s="293"/>
      <c r="M14" s="293"/>
    </row>
    <row r="15" spans="3:13" ht="15.75" customHeight="1" x14ac:dyDescent="0.35">
      <c r="C15" s="58"/>
      <c r="D15" s="293" t="s">
        <v>587</v>
      </c>
      <c r="E15" s="293" t="s">
        <v>589</v>
      </c>
      <c r="F15" s="293" t="s">
        <v>591</v>
      </c>
      <c r="G15" s="293" t="s">
        <v>593</v>
      </c>
      <c r="H15" s="293" t="s">
        <v>596</v>
      </c>
      <c r="I15" s="293" t="s">
        <v>587</v>
      </c>
      <c r="J15" s="293" t="s">
        <v>589</v>
      </c>
      <c r="K15" s="293" t="s">
        <v>591</v>
      </c>
      <c r="L15" s="293" t="s">
        <v>593</v>
      </c>
      <c r="M15" s="293" t="s">
        <v>595</v>
      </c>
    </row>
    <row r="16" spans="3:13" ht="15.75" customHeight="1" x14ac:dyDescent="0.35">
      <c r="C16" s="58"/>
      <c r="D16" s="293" t="s">
        <v>588</v>
      </c>
      <c r="E16" s="293" t="s">
        <v>590</v>
      </c>
      <c r="F16" s="293" t="s">
        <v>592</v>
      </c>
      <c r="G16" s="293" t="s">
        <v>594</v>
      </c>
      <c r="H16" s="293" t="s">
        <v>597</v>
      </c>
      <c r="I16" s="293" t="s">
        <v>588</v>
      </c>
      <c r="J16" s="293" t="s">
        <v>590</v>
      </c>
      <c r="K16" s="293" t="s">
        <v>592</v>
      </c>
      <c r="L16" s="293" t="s">
        <v>594</v>
      </c>
      <c r="M16" s="293" t="s">
        <v>596</v>
      </c>
    </row>
    <row r="17" spans="3:13" ht="15.75" customHeight="1" thickBot="1" x14ac:dyDescent="0.4">
      <c r="C17" s="296"/>
      <c r="D17" s="297" t="s">
        <v>1</v>
      </c>
      <c r="E17" s="297" t="s">
        <v>1</v>
      </c>
      <c r="F17" s="297" t="s">
        <v>1</v>
      </c>
      <c r="G17" s="297" t="s">
        <v>1</v>
      </c>
      <c r="H17" s="297" t="s">
        <v>1</v>
      </c>
      <c r="I17" s="297" t="s">
        <v>1</v>
      </c>
      <c r="J17" s="297" t="s">
        <v>1</v>
      </c>
      <c r="K17" s="297" t="s">
        <v>1</v>
      </c>
      <c r="L17" s="297" t="s">
        <v>1</v>
      </c>
      <c r="M17" s="297" t="s">
        <v>597</v>
      </c>
    </row>
    <row r="18" spans="3:13" ht="15.75" customHeight="1" x14ac:dyDescent="0.35">
      <c r="C18" s="155">
        <v>2024</v>
      </c>
      <c r="D18" s="293"/>
      <c r="E18" s="293"/>
      <c r="F18" s="293"/>
      <c r="G18" s="293"/>
      <c r="H18" s="293"/>
      <c r="I18" s="293"/>
      <c r="J18" s="293"/>
      <c r="K18" s="293"/>
      <c r="L18" s="293"/>
      <c r="M18" s="293"/>
    </row>
    <row r="19" spans="3:13" ht="15.75" customHeight="1" x14ac:dyDescent="0.35">
      <c r="C19" s="41" t="s">
        <v>568</v>
      </c>
      <c r="D19" s="298">
        <v>35531705</v>
      </c>
      <c r="E19" s="298">
        <v>17375110</v>
      </c>
      <c r="F19" s="298">
        <v>22542</v>
      </c>
      <c r="G19" s="298">
        <v>627414</v>
      </c>
      <c r="H19" s="298">
        <v>597447</v>
      </c>
      <c r="I19" s="298">
        <v>1813418</v>
      </c>
      <c r="J19" s="298">
        <v>502409</v>
      </c>
      <c r="K19" s="298">
        <v>15000</v>
      </c>
      <c r="L19" s="298">
        <v>601021</v>
      </c>
      <c r="M19" s="298">
        <v>75527</v>
      </c>
    </row>
    <row r="20" spans="3:13" ht="15.75" customHeight="1" x14ac:dyDescent="0.35">
      <c r="C20" s="132" t="s">
        <v>599</v>
      </c>
      <c r="D20" s="299" t="s">
        <v>649</v>
      </c>
      <c r="E20" s="300" t="s">
        <v>649</v>
      </c>
      <c r="F20" s="300">
        <v>22542</v>
      </c>
      <c r="G20" s="300">
        <v>627414</v>
      </c>
      <c r="H20" s="300">
        <v>597447</v>
      </c>
      <c r="I20" s="300" t="s">
        <v>649</v>
      </c>
      <c r="J20" s="300" t="s">
        <v>649</v>
      </c>
      <c r="K20" s="300">
        <v>15000</v>
      </c>
      <c r="L20" s="300">
        <v>601021</v>
      </c>
      <c r="M20" s="301">
        <v>75527</v>
      </c>
    </row>
    <row r="21" spans="3:13" ht="15.75" customHeight="1" x14ac:dyDescent="0.35">
      <c r="C21" s="132" t="s">
        <v>598</v>
      </c>
      <c r="D21" s="300"/>
      <c r="E21" s="300"/>
      <c r="F21" s="300"/>
      <c r="G21" s="300"/>
      <c r="H21" s="300"/>
      <c r="I21" s="300"/>
      <c r="J21" s="300"/>
      <c r="K21" s="300"/>
      <c r="L21" s="300"/>
      <c r="M21" s="301"/>
    </row>
    <row r="22" spans="3:13" ht="15.75" customHeight="1" x14ac:dyDescent="0.35">
      <c r="C22" s="132" t="s">
        <v>600</v>
      </c>
      <c r="D22" s="300">
        <v>334772</v>
      </c>
      <c r="E22" s="300" t="s">
        <v>649</v>
      </c>
      <c r="F22" s="300" t="s">
        <v>649</v>
      </c>
      <c r="G22" s="300" t="s">
        <v>649</v>
      </c>
      <c r="H22" s="300" t="s">
        <v>649</v>
      </c>
      <c r="I22" s="300">
        <v>287381</v>
      </c>
      <c r="J22" s="300" t="s">
        <v>649</v>
      </c>
      <c r="K22" s="300" t="s">
        <v>649</v>
      </c>
      <c r="L22" s="300" t="s">
        <v>649</v>
      </c>
      <c r="M22" s="301" t="s">
        <v>649</v>
      </c>
    </row>
    <row r="23" spans="3:13" ht="15.75" customHeight="1" x14ac:dyDescent="0.35">
      <c r="C23" s="132" t="s">
        <v>601</v>
      </c>
      <c r="D23" s="300">
        <v>339561</v>
      </c>
      <c r="E23" s="300" t="s">
        <v>649</v>
      </c>
      <c r="F23" s="300" t="s">
        <v>649</v>
      </c>
      <c r="G23" s="300" t="s">
        <v>649</v>
      </c>
      <c r="H23" s="300" t="s">
        <v>649</v>
      </c>
      <c r="I23" s="300">
        <v>7450</v>
      </c>
      <c r="J23" s="300" t="s">
        <v>649</v>
      </c>
      <c r="K23" s="300" t="s">
        <v>649</v>
      </c>
      <c r="L23" s="300" t="s">
        <v>649</v>
      </c>
      <c r="M23" s="301" t="s">
        <v>649</v>
      </c>
    </row>
    <row r="24" spans="3:13" ht="15.75" customHeight="1" x14ac:dyDescent="0.35">
      <c r="C24" s="132" t="s">
        <v>41</v>
      </c>
      <c r="D24" s="299" t="s">
        <v>649</v>
      </c>
      <c r="E24" s="300" t="s">
        <v>649</v>
      </c>
      <c r="F24" s="300" t="s">
        <v>649</v>
      </c>
      <c r="G24" s="300" t="s">
        <v>649</v>
      </c>
      <c r="H24" s="300" t="s">
        <v>649</v>
      </c>
      <c r="I24" s="300">
        <v>163070</v>
      </c>
      <c r="J24" s="300">
        <v>11799</v>
      </c>
      <c r="K24" s="300" t="s">
        <v>649</v>
      </c>
      <c r="L24" s="300" t="s">
        <v>649</v>
      </c>
      <c r="M24" s="301" t="s">
        <v>649</v>
      </c>
    </row>
    <row r="25" spans="3:13" ht="15.75" customHeight="1" x14ac:dyDescent="0.35">
      <c r="C25" s="132" t="s">
        <v>584</v>
      </c>
      <c r="D25" s="300">
        <v>33052722</v>
      </c>
      <c r="E25" s="300">
        <v>16475000</v>
      </c>
      <c r="F25" s="300" t="s">
        <v>649</v>
      </c>
      <c r="G25" s="300" t="s">
        <v>649</v>
      </c>
      <c r="H25" s="300" t="s">
        <v>649</v>
      </c>
      <c r="I25" s="300">
        <v>515272</v>
      </c>
      <c r="J25" s="300" t="s">
        <v>649</v>
      </c>
      <c r="K25" s="300" t="s">
        <v>649</v>
      </c>
      <c r="L25" s="300" t="s">
        <v>649</v>
      </c>
      <c r="M25" s="301" t="s">
        <v>649</v>
      </c>
    </row>
    <row r="26" spans="3:13" ht="15.75" customHeight="1" x14ac:dyDescent="0.35">
      <c r="C26" s="132" t="s">
        <v>1019</v>
      </c>
      <c r="D26" s="300">
        <v>347500</v>
      </c>
      <c r="E26" s="300">
        <v>152500</v>
      </c>
      <c r="F26" s="300" t="s">
        <v>649</v>
      </c>
      <c r="G26" s="300" t="s">
        <v>649</v>
      </c>
      <c r="H26" s="300" t="s">
        <v>649</v>
      </c>
      <c r="I26" s="300" t="s">
        <v>649</v>
      </c>
      <c r="J26" s="300" t="s">
        <v>649</v>
      </c>
      <c r="K26" s="300" t="s">
        <v>649</v>
      </c>
      <c r="L26" s="300" t="s">
        <v>649</v>
      </c>
      <c r="M26" s="301" t="s">
        <v>649</v>
      </c>
    </row>
    <row r="27" spans="3:13" ht="15.75" customHeight="1" x14ac:dyDescent="0.35">
      <c r="C27" s="132" t="s">
        <v>45</v>
      </c>
      <c r="D27" s="302">
        <v>1457149</v>
      </c>
      <c r="E27" s="298">
        <v>747610</v>
      </c>
      <c r="F27" s="298" t="s">
        <v>649</v>
      </c>
      <c r="G27" s="298" t="s">
        <v>649</v>
      </c>
      <c r="H27" s="298" t="s">
        <v>649</v>
      </c>
      <c r="I27" s="298">
        <v>840245</v>
      </c>
      <c r="J27" s="298">
        <v>490610</v>
      </c>
      <c r="K27" s="298" t="s">
        <v>649</v>
      </c>
      <c r="L27" s="298" t="s">
        <v>649</v>
      </c>
      <c r="M27" s="303" t="s">
        <v>649</v>
      </c>
    </row>
    <row r="28" spans="3:13" ht="15.75" customHeight="1" x14ac:dyDescent="0.35">
      <c r="C28" s="41" t="s">
        <v>602</v>
      </c>
      <c r="D28" s="304">
        <v>-33917396</v>
      </c>
      <c r="E28" s="304">
        <v>-16625631</v>
      </c>
      <c r="F28" s="304">
        <v>-181444</v>
      </c>
      <c r="G28" s="304">
        <v>-52064</v>
      </c>
      <c r="H28" s="304" t="s">
        <v>649</v>
      </c>
      <c r="I28" s="304">
        <v>-721383</v>
      </c>
      <c r="J28" s="304">
        <v>-28631</v>
      </c>
      <c r="K28" s="304">
        <v>-181444</v>
      </c>
      <c r="L28" s="304">
        <v>-52064</v>
      </c>
      <c r="M28" s="304" t="s">
        <v>649</v>
      </c>
    </row>
    <row r="29" spans="3:13" ht="15.75" customHeight="1" x14ac:dyDescent="0.35">
      <c r="C29" s="132" t="s">
        <v>572</v>
      </c>
      <c r="D29" s="300">
        <v>-222432</v>
      </c>
      <c r="E29" s="299" t="s">
        <v>649</v>
      </c>
      <c r="F29" s="299" t="s">
        <v>649</v>
      </c>
      <c r="G29" s="300" t="s">
        <v>649</v>
      </c>
      <c r="H29" s="300" t="s">
        <v>649</v>
      </c>
      <c r="I29" s="300">
        <v>-191562</v>
      </c>
      <c r="J29" s="300" t="s">
        <v>649</v>
      </c>
      <c r="K29" s="300" t="s">
        <v>649</v>
      </c>
      <c r="L29" s="300" t="s">
        <v>649</v>
      </c>
      <c r="M29" s="301" t="s">
        <v>649</v>
      </c>
    </row>
    <row r="30" spans="3:13" ht="15.75" customHeight="1" x14ac:dyDescent="0.35">
      <c r="C30" s="132" t="s">
        <v>603</v>
      </c>
      <c r="D30" s="300">
        <v>-14535</v>
      </c>
      <c r="E30" s="300">
        <v>-28631</v>
      </c>
      <c r="F30" s="300">
        <v>-181444</v>
      </c>
      <c r="G30" s="300">
        <v>-52064</v>
      </c>
      <c r="H30" s="300" t="s">
        <v>649</v>
      </c>
      <c r="I30" s="300">
        <v>-14535</v>
      </c>
      <c r="J30" s="300">
        <v>-28631</v>
      </c>
      <c r="K30" s="300">
        <v>-181444</v>
      </c>
      <c r="L30" s="300">
        <v>-52060</v>
      </c>
      <c r="M30" s="301" t="s">
        <v>649</v>
      </c>
    </row>
    <row r="31" spans="3:13" ht="15.75" customHeight="1" x14ac:dyDescent="0.35">
      <c r="C31" s="132" t="s">
        <v>604</v>
      </c>
      <c r="D31" s="300">
        <v>-349708</v>
      </c>
      <c r="E31" s="299" t="s">
        <v>649</v>
      </c>
      <c r="F31" s="299" t="s">
        <v>649</v>
      </c>
      <c r="G31" s="300" t="s">
        <v>649</v>
      </c>
      <c r="H31" s="300" t="s">
        <v>649</v>
      </c>
      <c r="I31" s="300">
        <v>-14</v>
      </c>
      <c r="J31" s="300" t="s">
        <v>649</v>
      </c>
      <c r="K31" s="300" t="s">
        <v>649</v>
      </c>
      <c r="L31" s="300" t="s">
        <v>649</v>
      </c>
      <c r="M31" s="301" t="s">
        <v>649</v>
      </c>
    </row>
    <row r="32" spans="3:13" ht="15.75" customHeight="1" x14ac:dyDescent="0.35">
      <c r="C32" s="132" t="s">
        <v>578</v>
      </c>
      <c r="D32" s="300">
        <v>-278000</v>
      </c>
      <c r="E32" s="300">
        <v>-122000</v>
      </c>
      <c r="F32" s="299" t="s">
        <v>649</v>
      </c>
      <c r="G32" s="300" t="s">
        <v>649</v>
      </c>
      <c r="H32" s="300" t="s">
        <v>649</v>
      </c>
      <c r="I32" s="300" t="s">
        <v>649</v>
      </c>
      <c r="J32" s="300" t="s">
        <v>649</v>
      </c>
      <c r="K32" s="300" t="s">
        <v>649</v>
      </c>
      <c r="L32" s="300" t="s">
        <v>649</v>
      </c>
      <c r="M32" s="301" t="s">
        <v>649</v>
      </c>
    </row>
    <row r="33" spans="3:13" ht="15.75" customHeight="1" x14ac:dyDescent="0.35">
      <c r="C33" s="132" t="s">
        <v>584</v>
      </c>
      <c r="D33" s="302">
        <v>-33052722</v>
      </c>
      <c r="E33" s="298">
        <v>-16475000</v>
      </c>
      <c r="F33" s="298" t="s">
        <v>649</v>
      </c>
      <c r="G33" s="298" t="s">
        <v>649</v>
      </c>
      <c r="H33" s="298" t="s">
        <v>649</v>
      </c>
      <c r="I33" s="298">
        <v>-515272</v>
      </c>
      <c r="J33" s="298" t="s">
        <v>649</v>
      </c>
      <c r="K33" s="298" t="s">
        <v>649</v>
      </c>
      <c r="L33" s="298" t="s">
        <v>649</v>
      </c>
      <c r="M33" s="303" t="s">
        <v>649</v>
      </c>
    </row>
    <row r="34" spans="3:13" ht="6" customHeight="1" x14ac:dyDescent="0.35">
      <c r="C34" s="33"/>
      <c r="D34" s="305"/>
      <c r="E34" s="305"/>
      <c r="F34" s="305"/>
      <c r="G34" s="305"/>
      <c r="H34" s="305"/>
      <c r="I34" s="305"/>
      <c r="J34" s="305"/>
      <c r="K34" s="305"/>
      <c r="L34" s="305"/>
      <c r="M34" s="305"/>
    </row>
    <row r="35" spans="3:13" ht="15.75" customHeight="1" thickBot="1" x14ac:dyDescent="0.4">
      <c r="C35" s="77" t="s">
        <v>575</v>
      </c>
      <c r="D35" s="306">
        <v>1614308</v>
      </c>
      <c r="E35" s="306">
        <v>749480</v>
      </c>
      <c r="F35" s="306">
        <v>-158902</v>
      </c>
      <c r="G35" s="306">
        <v>575350</v>
      </c>
      <c r="H35" s="306">
        <v>597447</v>
      </c>
      <c r="I35" s="306">
        <v>1092035</v>
      </c>
      <c r="J35" s="306">
        <v>473779</v>
      </c>
      <c r="K35" s="306">
        <v>-166443</v>
      </c>
      <c r="L35" s="306">
        <v>548957</v>
      </c>
      <c r="M35" s="306">
        <v>75527</v>
      </c>
    </row>
    <row r="36" spans="3:13" ht="15.75" customHeight="1" x14ac:dyDescent="0.35">
      <c r="D36" s="294"/>
      <c r="E36" s="294"/>
      <c r="F36" s="294"/>
      <c r="G36" s="294"/>
      <c r="H36" s="294"/>
      <c r="I36" s="294"/>
      <c r="J36" s="294"/>
      <c r="K36" s="294"/>
      <c r="L36" s="294"/>
      <c r="M36" s="294"/>
    </row>
    <row r="37" spans="3:13" ht="15.75" customHeight="1" x14ac:dyDescent="0.35"/>
  </sheetData>
  <mergeCells count="2">
    <mergeCell ref="D13:H13"/>
    <mergeCell ref="I13:M13"/>
  </mergeCell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9E503F-BBCE-4E1A-AF86-ED12BCD9115A}">
  <sheetPr codeName="Sheet101">
    <tabColor theme="9"/>
  </sheetPr>
  <dimension ref="C6:M34"/>
  <sheetViews>
    <sheetView showGridLines="0" topLeftCell="C6" zoomScale="70" zoomScaleNormal="70" workbookViewId="0">
      <selection activeCell="S34" sqref="S34"/>
    </sheetView>
  </sheetViews>
  <sheetFormatPr defaultRowHeight="14.5" x14ac:dyDescent="0.35"/>
  <cols>
    <col min="2" max="2" width="10.1796875" customWidth="1"/>
    <col min="3" max="3" width="56.1796875" customWidth="1"/>
    <col min="4" max="4" width="13.1796875" customWidth="1"/>
    <col min="5" max="5" width="12.7265625" customWidth="1"/>
    <col min="6" max="6" width="10.7265625" customWidth="1"/>
    <col min="7" max="8" width="11.54296875" customWidth="1"/>
    <col min="9" max="9" width="11.7265625" customWidth="1"/>
    <col min="10" max="10" width="12.54296875" customWidth="1"/>
    <col min="11" max="11" width="11.26953125" customWidth="1"/>
    <col min="12" max="12" width="12.26953125" customWidth="1"/>
    <col min="13" max="13" width="11.54296875" customWidth="1"/>
  </cols>
  <sheetData>
    <row r="6" spans="3:13" ht="13.9" customHeight="1" x14ac:dyDescent="0.35"/>
    <row r="7" spans="3:13" ht="13.9" customHeight="1" x14ac:dyDescent="0.35"/>
    <row r="10" spans="3:13" ht="15.75" customHeight="1" thickBot="1" x14ac:dyDescent="0.4">
      <c r="C10" s="41"/>
      <c r="D10" s="540" t="s">
        <v>63</v>
      </c>
      <c r="E10" s="540"/>
      <c r="F10" s="540"/>
      <c r="G10" s="540"/>
      <c r="H10" s="540"/>
      <c r="I10" s="540" t="s">
        <v>90</v>
      </c>
      <c r="J10" s="540"/>
      <c r="K10" s="540"/>
      <c r="L10" s="540"/>
      <c r="M10" s="540"/>
    </row>
    <row r="11" spans="3:13" ht="15.75" customHeight="1" x14ac:dyDescent="0.35">
      <c r="C11" s="41"/>
      <c r="D11" s="55"/>
      <c r="E11" s="55"/>
      <c r="F11" s="55"/>
      <c r="G11" s="55"/>
      <c r="H11" s="24" t="s">
        <v>595</v>
      </c>
      <c r="I11" s="55"/>
      <c r="J11" s="55"/>
      <c r="K11" s="55"/>
      <c r="L11" s="55"/>
      <c r="M11" s="55"/>
    </row>
    <row r="12" spans="3:13" ht="15.75" customHeight="1" x14ac:dyDescent="0.35">
      <c r="C12" s="41"/>
      <c r="D12" s="24" t="s">
        <v>587</v>
      </c>
      <c r="E12" s="24" t="s">
        <v>589</v>
      </c>
      <c r="F12" s="24" t="s">
        <v>591</v>
      </c>
      <c r="G12" s="24" t="s">
        <v>593</v>
      </c>
      <c r="H12" s="24" t="s">
        <v>596</v>
      </c>
      <c r="I12" s="24" t="s">
        <v>587</v>
      </c>
      <c r="J12" s="24" t="s">
        <v>589</v>
      </c>
      <c r="K12" s="24" t="s">
        <v>591</v>
      </c>
      <c r="L12" s="24" t="s">
        <v>593</v>
      </c>
      <c r="M12" s="24" t="s">
        <v>595</v>
      </c>
    </row>
    <row r="13" spans="3:13" ht="16.5" customHeight="1" x14ac:dyDescent="0.35">
      <c r="C13" s="41"/>
      <c r="D13" s="24" t="s">
        <v>588</v>
      </c>
      <c r="E13" s="24" t="s">
        <v>590</v>
      </c>
      <c r="F13" s="24" t="s">
        <v>592</v>
      </c>
      <c r="G13" s="24" t="s">
        <v>594</v>
      </c>
      <c r="H13" s="24" t="s">
        <v>597</v>
      </c>
      <c r="I13" s="24" t="s">
        <v>588</v>
      </c>
      <c r="J13" s="24" t="s">
        <v>590</v>
      </c>
      <c r="K13" s="24" t="s">
        <v>592</v>
      </c>
      <c r="L13" s="24" t="s">
        <v>594</v>
      </c>
      <c r="M13" s="24" t="s">
        <v>596</v>
      </c>
    </row>
    <row r="14" spans="3:13" ht="16.5" customHeight="1" thickBot="1" x14ac:dyDescent="0.4">
      <c r="C14" s="77"/>
      <c r="D14" s="75" t="s">
        <v>1</v>
      </c>
      <c r="E14" s="75" t="s">
        <v>1</v>
      </c>
      <c r="F14" s="75" t="s">
        <v>1</v>
      </c>
      <c r="G14" s="75" t="s">
        <v>1</v>
      </c>
      <c r="H14" s="75" t="s">
        <v>1</v>
      </c>
      <c r="I14" s="75" t="s">
        <v>1</v>
      </c>
      <c r="J14" s="75" t="s">
        <v>1</v>
      </c>
      <c r="K14" s="75" t="s">
        <v>1</v>
      </c>
      <c r="L14" s="75" t="s">
        <v>1</v>
      </c>
      <c r="M14" s="75" t="s">
        <v>597</v>
      </c>
    </row>
    <row r="15" spans="3:13" ht="15.75" customHeight="1" x14ac:dyDescent="0.35">
      <c r="C15" s="155">
        <v>2023</v>
      </c>
      <c r="D15" s="55"/>
      <c r="E15" s="55"/>
      <c r="F15" s="55"/>
      <c r="G15" s="55"/>
      <c r="H15" s="55"/>
      <c r="I15" s="55"/>
      <c r="J15" s="55"/>
      <c r="K15" s="55"/>
      <c r="L15" s="55"/>
      <c r="M15" s="55"/>
    </row>
    <row r="16" spans="3:13" ht="15.75" customHeight="1" x14ac:dyDescent="0.35">
      <c r="C16" s="41" t="s">
        <v>568</v>
      </c>
      <c r="D16" s="57">
        <v>38884984</v>
      </c>
      <c r="E16" s="57">
        <v>18655198</v>
      </c>
      <c r="F16" s="57">
        <v>31340</v>
      </c>
      <c r="G16" s="57">
        <v>256652</v>
      </c>
      <c r="H16" s="57">
        <v>575971</v>
      </c>
      <c r="I16" s="57">
        <v>3021367</v>
      </c>
      <c r="J16" s="57">
        <v>532198</v>
      </c>
      <c r="K16" s="57">
        <v>19363</v>
      </c>
      <c r="L16" s="57">
        <v>236657</v>
      </c>
      <c r="M16" s="43">
        <v>113355</v>
      </c>
    </row>
    <row r="17" spans="3:13" ht="15.75" customHeight="1" x14ac:dyDescent="0.35">
      <c r="C17" s="132" t="s">
        <v>599</v>
      </c>
      <c r="D17" s="307" t="s">
        <v>649</v>
      </c>
      <c r="E17" s="43" t="s">
        <v>649</v>
      </c>
      <c r="F17" s="43">
        <v>31340</v>
      </c>
      <c r="G17" s="43">
        <v>256652</v>
      </c>
      <c r="H17" s="43">
        <v>575971</v>
      </c>
      <c r="I17" s="43" t="s">
        <v>649</v>
      </c>
      <c r="J17" s="43" t="s">
        <v>649</v>
      </c>
      <c r="K17" s="43">
        <v>19363</v>
      </c>
      <c r="L17" s="43">
        <v>236657</v>
      </c>
      <c r="M17" s="61">
        <v>113355</v>
      </c>
    </row>
    <row r="18" spans="3:13" ht="15.75" customHeight="1" x14ac:dyDescent="0.35">
      <c r="C18" s="132" t="s">
        <v>598</v>
      </c>
      <c r="D18" s="43"/>
      <c r="E18" s="43"/>
      <c r="F18" s="43"/>
      <c r="G18" s="43"/>
      <c r="H18" s="43"/>
      <c r="I18" s="43"/>
      <c r="J18" s="43"/>
      <c r="K18" s="43"/>
      <c r="L18" s="43"/>
      <c r="M18" s="62"/>
    </row>
    <row r="19" spans="3:13" ht="15.75" customHeight="1" x14ac:dyDescent="0.35">
      <c r="C19" s="132" t="s">
        <v>600</v>
      </c>
      <c r="D19" s="43">
        <v>349068</v>
      </c>
      <c r="E19" s="43" t="s">
        <v>649</v>
      </c>
      <c r="F19" s="43" t="s">
        <v>649</v>
      </c>
      <c r="G19" s="43" t="s">
        <v>649</v>
      </c>
      <c r="H19" s="43" t="s">
        <v>649</v>
      </c>
      <c r="I19" s="43">
        <v>295707</v>
      </c>
      <c r="J19" s="43" t="s">
        <v>649</v>
      </c>
      <c r="K19" s="43" t="s">
        <v>649</v>
      </c>
      <c r="L19" s="43" t="s">
        <v>649</v>
      </c>
      <c r="M19" s="62" t="s">
        <v>649</v>
      </c>
    </row>
    <row r="20" spans="3:13" ht="15.75" customHeight="1" x14ac:dyDescent="0.35">
      <c r="C20" s="132" t="s">
        <v>601</v>
      </c>
      <c r="D20" s="43">
        <v>388020</v>
      </c>
      <c r="E20" s="43" t="s">
        <v>649</v>
      </c>
      <c r="F20" s="43" t="s">
        <v>649</v>
      </c>
      <c r="G20" s="43" t="s">
        <v>649</v>
      </c>
      <c r="H20" s="43" t="s">
        <v>649</v>
      </c>
      <c r="I20" s="43">
        <v>7887</v>
      </c>
      <c r="J20" s="43" t="s">
        <v>649</v>
      </c>
      <c r="K20" s="43" t="s">
        <v>649</v>
      </c>
      <c r="L20" s="43" t="s">
        <v>649</v>
      </c>
      <c r="M20" s="62" t="s">
        <v>649</v>
      </c>
    </row>
    <row r="21" spans="3:13" ht="15.75" customHeight="1" x14ac:dyDescent="0.35">
      <c r="C21" s="132" t="s">
        <v>41</v>
      </c>
      <c r="D21" s="307" t="s">
        <v>649</v>
      </c>
      <c r="E21" s="43" t="s">
        <v>649</v>
      </c>
      <c r="F21" s="43" t="s">
        <v>649</v>
      </c>
      <c r="G21" s="43" t="s">
        <v>649</v>
      </c>
      <c r="H21" s="43" t="s">
        <v>649</v>
      </c>
      <c r="I21" s="43">
        <v>254065</v>
      </c>
      <c r="J21" s="43" t="s">
        <v>649</v>
      </c>
      <c r="K21" s="43" t="s">
        <v>649</v>
      </c>
      <c r="L21" s="43" t="s">
        <v>649</v>
      </c>
      <c r="M21" s="62" t="s">
        <v>649</v>
      </c>
    </row>
    <row r="22" spans="3:13" ht="15.75" customHeight="1" x14ac:dyDescent="0.35">
      <c r="C22" s="132" t="s">
        <v>584</v>
      </c>
      <c r="D22" s="43">
        <v>36079331</v>
      </c>
      <c r="E22" s="43">
        <v>17920000</v>
      </c>
      <c r="F22" s="43" t="s">
        <v>649</v>
      </c>
      <c r="G22" s="43" t="s">
        <v>649</v>
      </c>
      <c r="H22" s="43" t="s">
        <v>649</v>
      </c>
      <c r="I22" s="43">
        <v>1485651</v>
      </c>
      <c r="J22" s="43" t="s">
        <v>649</v>
      </c>
      <c r="K22" s="43" t="s">
        <v>649</v>
      </c>
      <c r="L22" s="43" t="s">
        <v>649</v>
      </c>
      <c r="M22" s="62" t="s">
        <v>649</v>
      </c>
    </row>
    <row r="23" spans="3:13" ht="15.75" customHeight="1" x14ac:dyDescent="0.35">
      <c r="C23" s="132" t="s">
        <v>578</v>
      </c>
      <c r="D23" s="43">
        <v>297000</v>
      </c>
      <c r="E23" s="43">
        <v>203000</v>
      </c>
      <c r="F23" s="43" t="s">
        <v>649</v>
      </c>
      <c r="G23" s="43" t="s">
        <v>649</v>
      </c>
      <c r="H23" s="43" t="s">
        <v>649</v>
      </c>
      <c r="I23" s="43" t="s">
        <v>649</v>
      </c>
      <c r="J23" s="43" t="s">
        <v>649</v>
      </c>
      <c r="K23" s="43" t="s">
        <v>649</v>
      </c>
      <c r="L23" s="43" t="s">
        <v>649</v>
      </c>
      <c r="M23" s="62" t="s">
        <v>649</v>
      </c>
    </row>
    <row r="24" spans="3:13" ht="15.75" customHeight="1" x14ac:dyDescent="0.35">
      <c r="C24" s="132" t="s">
        <v>45</v>
      </c>
      <c r="D24" s="276">
        <v>1771565</v>
      </c>
      <c r="E24" s="57">
        <v>532198</v>
      </c>
      <c r="F24" s="57" t="s">
        <v>649</v>
      </c>
      <c r="G24" s="57" t="s">
        <v>649</v>
      </c>
      <c r="H24" s="57" t="s">
        <v>649</v>
      </c>
      <c r="I24" s="57">
        <v>978058</v>
      </c>
      <c r="J24" s="57">
        <v>532198</v>
      </c>
      <c r="K24" s="57" t="s">
        <v>649</v>
      </c>
      <c r="L24" s="57" t="s">
        <v>649</v>
      </c>
      <c r="M24" s="64" t="s">
        <v>649</v>
      </c>
    </row>
    <row r="25" spans="3:13" ht="15.75" customHeight="1" x14ac:dyDescent="0.35">
      <c r="C25" s="41" t="s">
        <v>602</v>
      </c>
      <c r="D25" s="66">
        <v>-36974865</v>
      </c>
      <c r="E25" s="66">
        <v>-18139448</v>
      </c>
      <c r="F25" s="66">
        <v>-58139</v>
      </c>
      <c r="G25" s="66"/>
      <c r="H25" s="66"/>
      <c r="I25" s="66">
        <v>-1715277</v>
      </c>
      <c r="J25" s="66">
        <v>-57048</v>
      </c>
      <c r="K25" s="66"/>
      <c r="L25" s="66"/>
      <c r="M25" s="66"/>
    </row>
    <row r="26" spans="3:13" ht="15.75" customHeight="1" x14ac:dyDescent="0.35">
      <c r="C26" s="132" t="s">
        <v>572</v>
      </c>
      <c r="D26" s="43">
        <v>-246874</v>
      </c>
      <c r="E26" s="307" t="s">
        <v>649</v>
      </c>
      <c r="F26" s="307" t="s">
        <v>649</v>
      </c>
      <c r="G26" s="43"/>
      <c r="H26" s="43"/>
      <c r="I26" s="43">
        <v>-205212</v>
      </c>
      <c r="J26" s="43" t="s">
        <v>649</v>
      </c>
      <c r="K26" s="43" t="s">
        <v>649</v>
      </c>
      <c r="L26" s="43" t="s">
        <v>649</v>
      </c>
      <c r="M26" s="62" t="s">
        <v>649</v>
      </c>
    </row>
    <row r="27" spans="3:13" ht="15.75" customHeight="1" x14ac:dyDescent="0.35">
      <c r="C27" s="132" t="s">
        <v>603</v>
      </c>
      <c r="D27" s="43">
        <v>-19016</v>
      </c>
      <c r="E27" s="43">
        <v>-57048</v>
      </c>
      <c r="F27" s="43">
        <v>-58139</v>
      </c>
      <c r="G27" s="43"/>
      <c r="H27" s="43"/>
      <c r="I27" s="43">
        <v>-19016</v>
      </c>
      <c r="J27" s="43">
        <v>-57048</v>
      </c>
      <c r="K27" s="43">
        <v>-58139</v>
      </c>
      <c r="L27" s="43" t="s">
        <v>649</v>
      </c>
      <c r="M27" s="62" t="s">
        <v>649</v>
      </c>
    </row>
    <row r="28" spans="3:13" ht="15.75" customHeight="1" x14ac:dyDescent="0.35">
      <c r="C28" s="132" t="s">
        <v>604</v>
      </c>
      <c r="D28" s="43">
        <v>-392045</v>
      </c>
      <c r="E28" s="307" t="s">
        <v>649</v>
      </c>
      <c r="F28" s="307" t="s">
        <v>649</v>
      </c>
      <c r="G28" s="43"/>
      <c r="H28" s="43"/>
      <c r="I28" s="43">
        <v>-5398</v>
      </c>
      <c r="J28" s="43" t="s">
        <v>649</v>
      </c>
      <c r="K28" s="43" t="s">
        <v>649</v>
      </c>
      <c r="L28" s="43" t="s">
        <v>649</v>
      </c>
      <c r="M28" s="62" t="s">
        <v>649</v>
      </c>
    </row>
    <row r="29" spans="3:13" ht="15.75" customHeight="1" x14ac:dyDescent="0.35">
      <c r="C29" s="132" t="s">
        <v>578</v>
      </c>
      <c r="D29" s="43">
        <v>-237600</v>
      </c>
      <c r="E29" s="43">
        <v>-162400</v>
      </c>
      <c r="F29" s="307" t="s">
        <v>649</v>
      </c>
      <c r="G29" s="43"/>
      <c r="H29" s="43"/>
      <c r="I29" s="43" t="s">
        <v>649</v>
      </c>
      <c r="J29" s="43" t="s">
        <v>649</v>
      </c>
      <c r="K29" s="43" t="s">
        <v>649</v>
      </c>
      <c r="L29" s="43" t="s">
        <v>649</v>
      </c>
      <c r="M29" s="62" t="s">
        <v>649</v>
      </c>
    </row>
    <row r="30" spans="3:13" ht="15.75" customHeight="1" x14ac:dyDescent="0.35">
      <c r="C30" s="132" t="s">
        <v>584</v>
      </c>
      <c r="D30" s="276">
        <v>-36079331</v>
      </c>
      <c r="E30" s="57">
        <v>-17920000</v>
      </c>
      <c r="F30" s="57" t="s">
        <v>649</v>
      </c>
      <c r="G30" s="57"/>
      <c r="H30" s="57"/>
      <c r="I30" s="57">
        <v>-1485651</v>
      </c>
      <c r="J30" s="57" t="s">
        <v>649</v>
      </c>
      <c r="K30" s="57" t="s">
        <v>649</v>
      </c>
      <c r="L30" s="57" t="s">
        <v>649</v>
      </c>
      <c r="M30" s="64" t="s">
        <v>649</v>
      </c>
    </row>
    <row r="31" spans="3:13" ht="7.9" customHeight="1" x14ac:dyDescent="0.35">
      <c r="C31" s="33"/>
      <c r="D31" s="47"/>
      <c r="E31" s="47"/>
      <c r="F31" s="47"/>
      <c r="G31" s="47"/>
      <c r="H31" s="47"/>
      <c r="I31" s="47"/>
      <c r="J31" s="47"/>
      <c r="K31" s="47"/>
      <c r="L31" s="47"/>
      <c r="M31" s="47"/>
    </row>
    <row r="32" spans="3:13" ht="15.75" customHeight="1" thickBot="1" x14ac:dyDescent="0.4">
      <c r="C32" s="77" t="s">
        <v>575</v>
      </c>
      <c r="D32" s="87">
        <v>1910118</v>
      </c>
      <c r="E32" s="87">
        <v>515751</v>
      </c>
      <c r="F32" s="87">
        <v>-26799</v>
      </c>
      <c r="G32" s="87">
        <v>256652</v>
      </c>
      <c r="H32" s="87">
        <v>575971</v>
      </c>
      <c r="I32" s="87">
        <v>1306090</v>
      </c>
      <c r="J32" s="87">
        <v>475151</v>
      </c>
      <c r="K32" s="87">
        <v>-38775</v>
      </c>
      <c r="L32" s="87">
        <v>236657</v>
      </c>
      <c r="M32" s="87">
        <v>113355</v>
      </c>
    </row>
    <row r="33" customFormat="1" ht="15.75" customHeight="1" x14ac:dyDescent="0.35"/>
    <row r="34" customFormat="1" ht="15.75" customHeight="1" x14ac:dyDescent="0.35"/>
  </sheetData>
  <mergeCells count="2">
    <mergeCell ref="D10:H10"/>
    <mergeCell ref="I10:M10"/>
  </mergeCell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43A622-9A7D-449E-8E81-3DF3D2428B44}">
  <sheetPr codeName="Sheet102">
    <tabColor theme="9"/>
  </sheetPr>
  <dimension ref="A1"/>
  <sheetViews>
    <sheetView showGridLines="0"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DFD7BF-DC45-4BFF-8370-0010BB98EED2}">
  <sheetPr codeName="Sheet103">
    <tabColor theme="9"/>
  </sheetPr>
  <dimension ref="A1"/>
  <sheetViews>
    <sheetView showGridLines="0" topLeftCell="B1" zoomScale="70" zoomScaleNormal="70" workbookViewId="0">
      <selection activeCell="O28" sqref="O28"/>
    </sheetView>
  </sheetViews>
  <sheetFormatPr defaultRowHeight="14.5" x14ac:dyDescent="0.35"/>
  <sheetData/>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63EC54-911B-4AA9-AE78-663B252B37DC}">
  <sheetPr codeName="Sheet104">
    <tabColor theme="9"/>
  </sheetPr>
  <dimension ref="B10:K31"/>
  <sheetViews>
    <sheetView showGridLines="0" zoomScale="70" zoomScaleNormal="70" workbookViewId="0">
      <selection activeCell="V32" sqref="V32"/>
    </sheetView>
  </sheetViews>
  <sheetFormatPr defaultRowHeight="14.5" x14ac:dyDescent="0.35"/>
  <cols>
    <col min="3" max="3" width="59.1796875" customWidth="1"/>
    <col min="4" max="4" width="15.7265625" customWidth="1"/>
    <col min="5" max="5" width="13.81640625" customWidth="1"/>
    <col min="6" max="7" width="16" bestFit="1" customWidth="1"/>
    <col min="8" max="8" width="16.453125" customWidth="1"/>
    <col min="9" max="9" width="15.54296875" customWidth="1"/>
    <col min="10" max="10" width="14.81640625" bestFit="1" customWidth="1"/>
    <col min="11" max="11" width="13.453125" bestFit="1" customWidth="1"/>
  </cols>
  <sheetData>
    <row r="10" spans="2:11" ht="15" thickBot="1" x14ac:dyDescent="0.4">
      <c r="D10" s="540" t="s">
        <v>63</v>
      </c>
      <c r="E10" s="540"/>
      <c r="F10" s="540"/>
      <c r="G10" s="540"/>
      <c r="H10" s="540" t="s">
        <v>90</v>
      </c>
      <c r="I10" s="540"/>
      <c r="J10" s="540"/>
      <c r="K10" s="540"/>
    </row>
    <row r="11" spans="2:11" x14ac:dyDescent="0.35">
      <c r="B11" s="54"/>
      <c r="C11" s="54"/>
      <c r="D11" s="28" t="s">
        <v>691</v>
      </c>
      <c r="E11" s="28"/>
      <c r="F11" s="28"/>
      <c r="G11" s="28"/>
      <c r="H11" s="28" t="s">
        <v>691</v>
      </c>
      <c r="I11" s="28"/>
      <c r="J11" s="28"/>
      <c r="K11" s="28"/>
    </row>
    <row r="12" spans="2:11" x14ac:dyDescent="0.35">
      <c r="B12" s="54"/>
      <c r="C12" s="54"/>
      <c r="D12" s="28" t="s">
        <v>1020</v>
      </c>
      <c r="E12" s="28" t="s">
        <v>691</v>
      </c>
      <c r="F12" s="28"/>
      <c r="G12" s="28"/>
      <c r="H12" s="28" t="s">
        <v>1020</v>
      </c>
      <c r="I12" s="28" t="s">
        <v>691</v>
      </c>
      <c r="J12" s="28"/>
      <c r="K12" s="28"/>
    </row>
    <row r="13" spans="2:11" x14ac:dyDescent="0.35">
      <c r="B13" s="54"/>
      <c r="C13" s="54"/>
      <c r="D13" s="28" t="s">
        <v>1021</v>
      </c>
      <c r="E13" s="28" t="s">
        <v>1023</v>
      </c>
      <c r="F13" s="28" t="s">
        <v>1025</v>
      </c>
      <c r="G13" s="28"/>
      <c r="H13" s="28" t="s">
        <v>1021</v>
      </c>
      <c r="I13" s="28" t="s">
        <v>1023</v>
      </c>
      <c r="J13" s="28" t="s">
        <v>1025</v>
      </c>
      <c r="K13" s="28"/>
    </row>
    <row r="14" spans="2:11" ht="15" thickBot="1" x14ac:dyDescent="0.4">
      <c r="B14" s="54"/>
      <c r="C14" s="189"/>
      <c r="D14" s="91" t="s">
        <v>1022</v>
      </c>
      <c r="E14" s="91" t="s">
        <v>1024</v>
      </c>
      <c r="F14" s="91" t="s">
        <v>1026</v>
      </c>
      <c r="G14" s="91" t="s">
        <v>82</v>
      </c>
      <c r="H14" s="91" t="s">
        <v>1022</v>
      </c>
      <c r="I14" s="91" t="s">
        <v>1024</v>
      </c>
      <c r="J14" s="91" t="s">
        <v>1026</v>
      </c>
      <c r="K14" s="91" t="s">
        <v>82</v>
      </c>
    </row>
    <row r="15" spans="2:11" x14ac:dyDescent="0.35">
      <c r="B15" s="19"/>
      <c r="C15" s="155">
        <v>2024</v>
      </c>
      <c r="D15" s="333"/>
      <c r="E15" s="333"/>
      <c r="F15" s="333"/>
      <c r="G15" s="333"/>
      <c r="H15" s="333"/>
      <c r="I15" s="333"/>
      <c r="J15" s="333"/>
      <c r="K15" s="333"/>
    </row>
    <row r="16" spans="2:11" x14ac:dyDescent="0.35">
      <c r="B16" s="19"/>
      <c r="C16" s="41" t="s">
        <v>1027</v>
      </c>
      <c r="D16" s="232"/>
      <c r="E16" s="232"/>
      <c r="F16" s="232"/>
      <c r="G16" s="232"/>
      <c r="H16" s="232"/>
      <c r="I16" s="232"/>
      <c r="J16" s="232"/>
      <c r="K16" s="232"/>
    </row>
    <row r="17" spans="2:11" x14ac:dyDescent="0.35">
      <c r="B17" s="19"/>
      <c r="C17" s="20" t="s">
        <v>599</v>
      </c>
      <c r="D17" s="232">
        <v>1232311</v>
      </c>
      <c r="E17" s="232">
        <v>92</v>
      </c>
      <c r="F17" s="232">
        <v>15000</v>
      </c>
      <c r="G17" s="232">
        <v>1247403</v>
      </c>
      <c r="H17" s="232">
        <v>676549</v>
      </c>
      <c r="I17" s="232" t="s">
        <v>649</v>
      </c>
      <c r="J17" s="232">
        <v>15000</v>
      </c>
      <c r="K17" s="232">
        <v>691549</v>
      </c>
    </row>
    <row r="18" spans="2:11" x14ac:dyDescent="0.35">
      <c r="B18" s="19"/>
      <c r="C18" s="20" t="s">
        <v>39</v>
      </c>
      <c r="D18" s="232"/>
      <c r="E18" s="232"/>
      <c r="F18" s="232"/>
      <c r="G18" s="232"/>
      <c r="H18" s="232"/>
      <c r="I18" s="232"/>
      <c r="J18" s="232"/>
      <c r="K18" s="232"/>
    </row>
    <row r="19" spans="2:11" x14ac:dyDescent="0.35">
      <c r="B19" s="19"/>
      <c r="C19" s="20" t="s">
        <v>1028</v>
      </c>
      <c r="D19" s="232" t="s">
        <v>649</v>
      </c>
      <c r="E19" s="232" t="s">
        <v>649</v>
      </c>
      <c r="F19" s="232">
        <v>334772</v>
      </c>
      <c r="G19" s="232">
        <v>334772</v>
      </c>
      <c r="H19" s="232" t="s">
        <v>649</v>
      </c>
      <c r="I19" s="232" t="s">
        <v>649</v>
      </c>
      <c r="J19" s="232">
        <v>287381</v>
      </c>
      <c r="K19" s="232">
        <v>287381</v>
      </c>
    </row>
    <row r="20" spans="2:11" x14ac:dyDescent="0.35">
      <c r="B20" s="19"/>
      <c r="C20" s="20" t="s">
        <v>350</v>
      </c>
      <c r="D20" s="232" t="s">
        <v>649</v>
      </c>
      <c r="E20" s="232" t="s">
        <v>649</v>
      </c>
      <c r="F20" s="232">
        <v>339561</v>
      </c>
      <c r="G20" s="232">
        <v>339561</v>
      </c>
      <c r="H20" s="232" t="s">
        <v>649</v>
      </c>
      <c r="I20" s="232" t="s">
        <v>649</v>
      </c>
      <c r="J20" s="232">
        <v>7450</v>
      </c>
      <c r="K20" s="232">
        <v>7450</v>
      </c>
    </row>
    <row r="21" spans="2:11" ht="14.5" customHeight="1" x14ac:dyDescent="0.35">
      <c r="B21" s="19"/>
      <c r="C21" s="20" t="s">
        <v>1029</v>
      </c>
      <c r="D21" s="232" t="s">
        <v>649</v>
      </c>
      <c r="E21" s="232" t="s">
        <v>649</v>
      </c>
      <c r="F21" s="232" t="s">
        <v>649</v>
      </c>
      <c r="G21" s="232" t="s">
        <v>649</v>
      </c>
      <c r="H21" s="232" t="s">
        <v>649</v>
      </c>
      <c r="I21" s="232" t="s">
        <v>649</v>
      </c>
      <c r="J21" s="232">
        <v>174869</v>
      </c>
      <c r="K21" s="232">
        <v>174869</v>
      </c>
    </row>
    <row r="22" spans="2:11" x14ac:dyDescent="0.35">
      <c r="B22" s="19"/>
      <c r="C22" s="20" t="s">
        <v>579</v>
      </c>
      <c r="D22" s="232" t="s">
        <v>649</v>
      </c>
      <c r="E22" s="232" t="s">
        <v>649</v>
      </c>
      <c r="F22" s="232">
        <v>49527722</v>
      </c>
      <c r="G22" s="232">
        <v>49527722</v>
      </c>
      <c r="H22" s="232" t="s">
        <v>649</v>
      </c>
      <c r="I22" s="232" t="s">
        <v>649</v>
      </c>
      <c r="J22" s="232">
        <v>515272</v>
      </c>
      <c r="K22" s="232">
        <v>515272</v>
      </c>
    </row>
    <row r="23" spans="2:11" x14ac:dyDescent="0.35">
      <c r="B23" s="19"/>
      <c r="C23" s="20" t="s">
        <v>1030</v>
      </c>
      <c r="D23" s="232" t="s">
        <v>649</v>
      </c>
      <c r="E23" s="232" t="s">
        <v>649</v>
      </c>
      <c r="F23" s="232">
        <v>500000</v>
      </c>
      <c r="G23" s="232">
        <v>500000</v>
      </c>
      <c r="H23" s="232" t="s">
        <v>649</v>
      </c>
      <c r="I23" s="232" t="s">
        <v>649</v>
      </c>
      <c r="J23" s="90" t="s">
        <v>649</v>
      </c>
      <c r="K23" s="232" t="s">
        <v>649</v>
      </c>
    </row>
    <row r="24" spans="2:11" x14ac:dyDescent="0.35">
      <c r="B24" s="19"/>
      <c r="C24" s="20" t="s">
        <v>1031</v>
      </c>
      <c r="D24" s="232" t="s">
        <v>649</v>
      </c>
      <c r="E24" s="232" t="s">
        <v>649</v>
      </c>
      <c r="F24" s="232">
        <v>2204759</v>
      </c>
      <c r="G24" s="232">
        <v>2204759</v>
      </c>
      <c r="H24" s="232" t="s">
        <v>649</v>
      </c>
      <c r="I24" s="232" t="s">
        <v>649</v>
      </c>
      <c r="J24" s="232">
        <v>1330855</v>
      </c>
      <c r="K24" s="232">
        <v>1330855</v>
      </c>
    </row>
    <row r="25" spans="2:11" x14ac:dyDescent="0.35">
      <c r="B25" s="19"/>
      <c r="C25" s="41" t="s">
        <v>569</v>
      </c>
      <c r="D25" s="232"/>
      <c r="E25" s="232"/>
      <c r="F25" s="232"/>
      <c r="G25" s="232"/>
      <c r="H25" s="232"/>
      <c r="I25" s="232"/>
      <c r="J25" s="232"/>
      <c r="K25" s="232"/>
    </row>
    <row r="26" spans="2:11" x14ac:dyDescent="0.35">
      <c r="B26" s="19"/>
      <c r="C26" s="20" t="s">
        <v>570</v>
      </c>
      <c r="D26" s="232" t="s">
        <v>649</v>
      </c>
      <c r="E26" s="232" t="s">
        <v>649</v>
      </c>
      <c r="F26" s="232">
        <v>-222432</v>
      </c>
      <c r="G26" s="232">
        <v>-222432</v>
      </c>
      <c r="H26" s="232" t="s">
        <v>649</v>
      </c>
      <c r="I26" s="232" t="s">
        <v>649</v>
      </c>
      <c r="J26" s="232">
        <v>-191562</v>
      </c>
      <c r="K26" s="232">
        <v>-191562</v>
      </c>
    </row>
    <row r="27" spans="2:11" x14ac:dyDescent="0.35">
      <c r="B27" s="19"/>
      <c r="C27" s="20" t="s">
        <v>1032</v>
      </c>
      <c r="D27" s="232" t="s">
        <v>649</v>
      </c>
      <c r="E27" s="232" t="s">
        <v>649</v>
      </c>
      <c r="F27" s="232">
        <v>-276673</v>
      </c>
      <c r="G27" s="232">
        <v>-276673</v>
      </c>
      <c r="H27" s="232" t="s">
        <v>649</v>
      </c>
      <c r="I27" s="232" t="s">
        <v>649</v>
      </c>
      <c r="J27" s="232">
        <v>-276673</v>
      </c>
      <c r="K27" s="232">
        <v>-276673</v>
      </c>
    </row>
    <row r="28" spans="2:11" x14ac:dyDescent="0.35">
      <c r="B28" s="19"/>
      <c r="C28" s="20" t="s">
        <v>472</v>
      </c>
      <c r="D28" s="232" t="s">
        <v>649</v>
      </c>
      <c r="E28" s="232" t="s">
        <v>649</v>
      </c>
      <c r="F28" s="232">
        <v>-349708</v>
      </c>
      <c r="G28" s="232">
        <v>-349708</v>
      </c>
      <c r="H28" s="232" t="s">
        <v>649</v>
      </c>
      <c r="I28" s="232" t="s">
        <v>649</v>
      </c>
      <c r="J28" s="232">
        <v>-14</v>
      </c>
      <c r="K28" s="232">
        <v>-14</v>
      </c>
    </row>
    <row r="29" spans="2:11" x14ac:dyDescent="0.35">
      <c r="B29" s="19"/>
      <c r="C29" s="20" t="s">
        <v>1030</v>
      </c>
      <c r="D29" s="232" t="s">
        <v>649</v>
      </c>
      <c r="E29" s="232" t="s">
        <v>649</v>
      </c>
      <c r="F29" s="232">
        <v>-400000</v>
      </c>
      <c r="G29" s="232">
        <v>-400000</v>
      </c>
      <c r="H29" s="232" t="s">
        <v>649</v>
      </c>
      <c r="I29" s="232" t="s">
        <v>649</v>
      </c>
      <c r="J29" s="232" t="s">
        <v>649</v>
      </c>
      <c r="K29" s="232" t="s">
        <v>649</v>
      </c>
    </row>
    <row r="30" spans="2:11" ht="15" thickBot="1" x14ac:dyDescent="0.4">
      <c r="B30" s="19"/>
      <c r="C30" s="80" t="s">
        <v>579</v>
      </c>
      <c r="D30" s="233" t="s">
        <v>649</v>
      </c>
      <c r="E30" s="233" t="s">
        <v>649</v>
      </c>
      <c r="F30" s="233">
        <v>-49527722</v>
      </c>
      <c r="G30" s="233">
        <v>-49527722</v>
      </c>
      <c r="H30" s="233" t="s">
        <v>649</v>
      </c>
      <c r="I30" s="233" t="s">
        <v>649</v>
      </c>
      <c r="J30" s="233">
        <v>-515272</v>
      </c>
      <c r="K30" s="233">
        <v>-515272</v>
      </c>
    </row>
    <row r="31" spans="2:11" x14ac:dyDescent="0.35">
      <c r="B31" s="19"/>
      <c r="C31" s="19"/>
      <c r="D31" s="19"/>
      <c r="E31" s="19"/>
      <c r="F31" s="19"/>
      <c r="G31" s="19"/>
      <c r="H31" s="19"/>
      <c r="I31" s="19"/>
      <c r="J31" s="19"/>
      <c r="K31" s="19"/>
    </row>
  </sheetData>
  <mergeCells count="2">
    <mergeCell ref="D10:G10"/>
    <mergeCell ref="H10:K10"/>
  </mergeCell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91B272-E061-4149-B212-82FE63A90464}">
  <sheetPr codeName="Sheet105">
    <tabColor theme="9"/>
  </sheetPr>
  <dimension ref="B10:K31"/>
  <sheetViews>
    <sheetView showGridLines="0" zoomScale="70" zoomScaleNormal="70" workbookViewId="0">
      <selection activeCell="N31" sqref="N31"/>
    </sheetView>
  </sheetViews>
  <sheetFormatPr defaultRowHeight="14.5" x14ac:dyDescent="0.35"/>
  <cols>
    <col min="3" max="3" width="55.453125" customWidth="1"/>
    <col min="4" max="4" width="15.7265625" customWidth="1"/>
    <col min="5" max="5" width="13.81640625" customWidth="1"/>
    <col min="6" max="6" width="13.26953125" customWidth="1"/>
    <col min="7" max="7" width="14.453125" customWidth="1"/>
    <col min="8" max="8" width="16.453125" customWidth="1"/>
    <col min="9" max="9" width="15.54296875" customWidth="1"/>
    <col min="10" max="10" width="13" customWidth="1"/>
    <col min="11" max="11" width="12.26953125" customWidth="1"/>
  </cols>
  <sheetData>
    <row r="10" spans="2:11" ht="15" thickBot="1" x14ac:dyDescent="0.4">
      <c r="D10" s="540" t="s">
        <v>63</v>
      </c>
      <c r="E10" s="540"/>
      <c r="F10" s="540"/>
      <c r="G10" s="540"/>
      <c r="H10" s="540" t="s">
        <v>90</v>
      </c>
      <c r="I10" s="540"/>
      <c r="J10" s="540"/>
      <c r="K10" s="540"/>
    </row>
    <row r="11" spans="2:11" x14ac:dyDescent="0.35">
      <c r="B11" s="54"/>
      <c r="C11" s="54"/>
      <c r="D11" s="186" t="s">
        <v>691</v>
      </c>
      <c r="E11" s="186"/>
      <c r="F11" s="186"/>
      <c r="G11" s="186"/>
      <c r="H11" s="186" t="s">
        <v>691</v>
      </c>
      <c r="I11" s="186"/>
      <c r="J11" s="186"/>
      <c r="K11" s="186"/>
    </row>
    <row r="12" spans="2:11" x14ac:dyDescent="0.35">
      <c r="B12" s="54"/>
      <c r="C12" s="54"/>
      <c r="D12" s="186" t="s">
        <v>1020</v>
      </c>
      <c r="E12" s="186" t="s">
        <v>691</v>
      </c>
      <c r="F12" s="186"/>
      <c r="G12" s="186"/>
      <c r="H12" s="186" t="s">
        <v>1020</v>
      </c>
      <c r="I12" s="186" t="s">
        <v>691</v>
      </c>
      <c r="J12" s="186"/>
      <c r="K12" s="186"/>
    </row>
    <row r="13" spans="2:11" x14ac:dyDescent="0.35">
      <c r="B13" s="54"/>
      <c r="C13" s="54"/>
      <c r="D13" s="186" t="s">
        <v>1021</v>
      </c>
      <c r="E13" s="186" t="s">
        <v>1023</v>
      </c>
      <c r="F13" s="186" t="s">
        <v>1025</v>
      </c>
      <c r="G13" s="186"/>
      <c r="H13" s="186" t="s">
        <v>1021</v>
      </c>
      <c r="I13" s="186" t="s">
        <v>1023</v>
      </c>
      <c r="J13" s="186" t="s">
        <v>1025</v>
      </c>
      <c r="K13" s="186"/>
    </row>
    <row r="14" spans="2:11" ht="15" thickBot="1" x14ac:dyDescent="0.4">
      <c r="B14" s="54"/>
      <c r="C14" s="189"/>
      <c r="D14" s="225" t="s">
        <v>1022</v>
      </c>
      <c r="E14" s="225" t="s">
        <v>1024</v>
      </c>
      <c r="F14" s="225" t="s">
        <v>1026</v>
      </c>
      <c r="G14" s="225" t="s">
        <v>82</v>
      </c>
      <c r="H14" s="225" t="s">
        <v>1022</v>
      </c>
      <c r="I14" s="225" t="s">
        <v>1024</v>
      </c>
      <c r="J14" s="225" t="s">
        <v>1026</v>
      </c>
      <c r="K14" s="225" t="s">
        <v>82</v>
      </c>
    </row>
    <row r="15" spans="2:11" x14ac:dyDescent="0.35">
      <c r="B15" s="19"/>
      <c r="C15" s="155">
        <v>2023</v>
      </c>
      <c r="D15" s="329"/>
      <c r="E15" s="329"/>
      <c r="F15" s="329"/>
      <c r="G15" s="329"/>
      <c r="H15" s="329"/>
      <c r="I15" s="329"/>
      <c r="J15" s="329"/>
      <c r="K15" s="329"/>
    </row>
    <row r="16" spans="2:11" x14ac:dyDescent="0.35">
      <c r="B16" s="19"/>
      <c r="C16" s="41" t="s">
        <v>1027</v>
      </c>
      <c r="D16" s="226"/>
      <c r="E16" s="226"/>
      <c r="F16" s="226"/>
      <c r="G16" s="226"/>
      <c r="H16" s="226"/>
      <c r="I16" s="226"/>
      <c r="J16" s="226"/>
      <c r="K16" s="226"/>
    </row>
    <row r="17" spans="2:11" x14ac:dyDescent="0.35">
      <c r="B17" s="19"/>
      <c r="C17" s="20" t="s">
        <v>599</v>
      </c>
      <c r="D17" s="226">
        <v>863299</v>
      </c>
      <c r="E17" s="226">
        <v>663</v>
      </c>
      <c r="F17" s="226" t="s">
        <v>649</v>
      </c>
      <c r="G17">
        <v>863962</v>
      </c>
      <c r="H17" s="226">
        <v>369374</v>
      </c>
      <c r="I17" s="226" t="s">
        <v>649</v>
      </c>
      <c r="J17" s="226" t="s">
        <v>649</v>
      </c>
      <c r="K17" s="226">
        <v>369374</v>
      </c>
    </row>
    <row r="18" spans="2:11" x14ac:dyDescent="0.35">
      <c r="B18" s="19"/>
      <c r="C18" s="20" t="s">
        <v>39</v>
      </c>
      <c r="D18" s="226"/>
      <c r="E18" s="226"/>
      <c r="F18" s="226"/>
      <c r="G18" s="226"/>
      <c r="H18" s="226"/>
      <c r="I18" s="226"/>
      <c r="J18" s="226"/>
      <c r="K18" s="226"/>
    </row>
    <row r="19" spans="2:11" x14ac:dyDescent="0.35">
      <c r="B19" s="19"/>
      <c r="C19" s="20" t="s">
        <v>1028</v>
      </c>
      <c r="D19" s="226" t="s">
        <v>649</v>
      </c>
      <c r="E19" s="226" t="s">
        <v>649</v>
      </c>
      <c r="F19" s="226">
        <v>349068</v>
      </c>
      <c r="G19" s="226">
        <v>349068</v>
      </c>
      <c r="H19" s="226" t="s">
        <v>649</v>
      </c>
      <c r="I19" s="226" t="s">
        <v>649</v>
      </c>
      <c r="J19" s="226">
        <v>295707</v>
      </c>
      <c r="K19" s="226">
        <v>295707</v>
      </c>
    </row>
    <row r="20" spans="2:11" x14ac:dyDescent="0.35">
      <c r="B20" s="19"/>
      <c r="C20" s="20" t="s">
        <v>350</v>
      </c>
      <c r="D20" s="226" t="s">
        <v>649</v>
      </c>
      <c r="E20" s="226" t="s">
        <v>649</v>
      </c>
      <c r="F20" s="226">
        <v>388020</v>
      </c>
      <c r="G20" s="226">
        <v>388020</v>
      </c>
      <c r="H20" s="226" t="s">
        <v>649</v>
      </c>
      <c r="I20" s="226" t="s">
        <v>649</v>
      </c>
      <c r="J20" s="226">
        <v>7887</v>
      </c>
      <c r="K20" s="226">
        <v>7887</v>
      </c>
    </row>
    <row r="21" spans="2:11" ht="14.5" customHeight="1" x14ac:dyDescent="0.35">
      <c r="B21" s="19"/>
      <c r="C21" s="20" t="s">
        <v>1029</v>
      </c>
      <c r="D21" s="226" t="s">
        <v>649</v>
      </c>
      <c r="E21" s="226" t="s">
        <v>649</v>
      </c>
      <c r="F21" s="226" t="s">
        <v>649</v>
      </c>
      <c r="G21" s="226" t="s">
        <v>649</v>
      </c>
      <c r="H21" s="226" t="s">
        <v>649</v>
      </c>
      <c r="I21" s="226" t="s">
        <v>649</v>
      </c>
      <c r="J21" s="226">
        <v>254065</v>
      </c>
      <c r="K21" s="226">
        <v>254065</v>
      </c>
    </row>
    <row r="22" spans="2:11" x14ac:dyDescent="0.35">
      <c r="B22" s="19"/>
      <c r="C22" s="20" t="s">
        <v>579</v>
      </c>
      <c r="D22" s="226" t="s">
        <v>649</v>
      </c>
      <c r="E22" s="226" t="s">
        <v>649</v>
      </c>
      <c r="F22" s="226">
        <v>53999331</v>
      </c>
      <c r="G22" s="226">
        <v>53999331</v>
      </c>
      <c r="H22" s="226" t="s">
        <v>649</v>
      </c>
      <c r="I22" s="226" t="s">
        <v>649</v>
      </c>
      <c r="J22" s="226">
        <v>1485651</v>
      </c>
      <c r="K22" s="226">
        <v>1458651</v>
      </c>
    </row>
    <row r="23" spans="2:11" x14ac:dyDescent="0.35">
      <c r="B23" s="19"/>
      <c r="C23" s="20" t="s">
        <v>1030</v>
      </c>
      <c r="D23" s="226" t="s">
        <v>649</v>
      </c>
      <c r="E23" s="226" t="s">
        <v>649</v>
      </c>
      <c r="F23" s="226">
        <v>500000</v>
      </c>
      <c r="G23" s="226">
        <v>500000</v>
      </c>
      <c r="H23" s="226" t="s">
        <v>649</v>
      </c>
      <c r="I23" s="226" t="s">
        <v>649</v>
      </c>
      <c r="J23" s="226" t="s">
        <v>649</v>
      </c>
      <c r="K23" s="334" t="s">
        <v>649</v>
      </c>
    </row>
    <row r="24" spans="2:11" x14ac:dyDescent="0.35">
      <c r="B24" s="19"/>
      <c r="C24" s="20" t="s">
        <v>1031</v>
      </c>
      <c r="D24" s="226" t="s">
        <v>649</v>
      </c>
      <c r="E24" s="226" t="s">
        <v>649</v>
      </c>
      <c r="F24" s="226">
        <v>2303763</v>
      </c>
      <c r="G24" s="226">
        <v>2303763</v>
      </c>
      <c r="H24" s="226" t="s">
        <v>649</v>
      </c>
      <c r="I24" s="226" t="s">
        <v>649</v>
      </c>
      <c r="J24" s="226">
        <v>1510256</v>
      </c>
      <c r="K24" s="226">
        <v>1510256</v>
      </c>
    </row>
    <row r="25" spans="2:11" x14ac:dyDescent="0.35">
      <c r="B25" s="19"/>
      <c r="C25" s="41" t="s">
        <v>569</v>
      </c>
      <c r="D25" s="226"/>
      <c r="E25" s="226"/>
      <c r="F25" s="226"/>
      <c r="G25" s="226"/>
      <c r="H25" s="226"/>
      <c r="I25" s="226"/>
      <c r="J25" s="226"/>
      <c r="K25" s="498"/>
    </row>
    <row r="26" spans="2:11" x14ac:dyDescent="0.35">
      <c r="B26" s="19"/>
      <c r="C26" s="20" t="s">
        <v>570</v>
      </c>
      <c r="D26" s="226" t="s">
        <v>649</v>
      </c>
      <c r="E26" s="226" t="s">
        <v>649</v>
      </c>
      <c r="F26" s="226">
        <v>-246874</v>
      </c>
      <c r="G26" s="226">
        <v>-246874</v>
      </c>
      <c r="H26" s="226" t="s">
        <v>649</v>
      </c>
      <c r="I26" s="226" t="s">
        <v>649</v>
      </c>
      <c r="J26" s="226">
        <v>-205212</v>
      </c>
      <c r="K26" s="498">
        <v>-205212</v>
      </c>
    </row>
    <row r="27" spans="2:11" x14ac:dyDescent="0.35">
      <c r="B27" s="19"/>
      <c r="C27" s="20" t="s">
        <v>1032</v>
      </c>
      <c r="D27" s="226" t="s">
        <v>649</v>
      </c>
      <c r="E27" s="226" t="s">
        <v>649</v>
      </c>
      <c r="F27" s="226">
        <v>-134203</v>
      </c>
      <c r="G27" s="226">
        <v>-134203</v>
      </c>
      <c r="H27" s="226" t="s">
        <v>649</v>
      </c>
      <c r="I27" s="226" t="s">
        <v>649</v>
      </c>
      <c r="J27" s="226">
        <v>-134203</v>
      </c>
      <c r="K27" s="498">
        <v>-134203</v>
      </c>
    </row>
    <row r="28" spans="2:11" x14ac:dyDescent="0.35">
      <c r="B28" s="19"/>
      <c r="C28" s="20" t="s">
        <v>472</v>
      </c>
      <c r="D28" s="226" t="s">
        <v>649</v>
      </c>
      <c r="E28" s="226" t="s">
        <v>649</v>
      </c>
      <c r="F28" s="226">
        <v>-392045</v>
      </c>
      <c r="G28" s="226">
        <v>-392045</v>
      </c>
      <c r="H28" s="226" t="s">
        <v>649</v>
      </c>
      <c r="I28" s="226" t="s">
        <v>649</v>
      </c>
      <c r="J28" s="226">
        <v>-5398</v>
      </c>
      <c r="K28" s="498">
        <v>-5398</v>
      </c>
    </row>
    <row r="29" spans="2:11" x14ac:dyDescent="0.35">
      <c r="B29" s="19"/>
      <c r="C29" s="20" t="s">
        <v>1030</v>
      </c>
      <c r="D29" s="226" t="s">
        <v>649</v>
      </c>
      <c r="E29" s="226" t="s">
        <v>649</v>
      </c>
      <c r="F29" s="226">
        <v>400000</v>
      </c>
      <c r="G29" s="226">
        <v>400000</v>
      </c>
      <c r="H29" s="226" t="s">
        <v>649</v>
      </c>
      <c r="I29" s="226" t="s">
        <v>649</v>
      </c>
      <c r="J29" s="226" t="s">
        <v>649</v>
      </c>
      <c r="K29" s="226" t="s">
        <v>649</v>
      </c>
    </row>
    <row r="30" spans="2:11" ht="15" thickBot="1" x14ac:dyDescent="0.4">
      <c r="B30" s="19"/>
      <c r="C30" s="80" t="s">
        <v>579</v>
      </c>
      <c r="D30" s="228" t="s">
        <v>649</v>
      </c>
      <c r="E30" s="228" t="s">
        <v>649</v>
      </c>
      <c r="F30" s="228">
        <v>-53999331</v>
      </c>
      <c r="G30" s="228">
        <v>-53999331</v>
      </c>
      <c r="H30" s="228" t="s">
        <v>649</v>
      </c>
      <c r="I30" s="228" t="s">
        <v>649</v>
      </c>
      <c r="J30" s="228">
        <v>-1485651</v>
      </c>
      <c r="K30" s="228">
        <v>-1485651</v>
      </c>
    </row>
    <row r="31" spans="2:11" x14ac:dyDescent="0.35">
      <c r="B31" s="19"/>
      <c r="C31" s="19"/>
      <c r="D31" s="19"/>
      <c r="E31" s="19"/>
      <c r="F31" s="19"/>
      <c r="G31" s="19"/>
      <c r="H31" s="19"/>
      <c r="I31" s="19"/>
      <c r="J31" s="19"/>
      <c r="K31" s="19"/>
    </row>
  </sheetData>
  <mergeCells count="2">
    <mergeCell ref="D10:G10"/>
    <mergeCell ref="H10:K10"/>
  </mergeCell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3E84FC-49AC-4CB4-B4FB-2C5C2B8CB757}">
  <sheetPr codeName="Sheet106">
    <tabColor theme="9"/>
  </sheetPr>
  <dimension ref="C14:G32"/>
  <sheetViews>
    <sheetView showGridLines="0" zoomScale="70" zoomScaleNormal="70" workbookViewId="0">
      <selection activeCell="P33" sqref="P33"/>
    </sheetView>
  </sheetViews>
  <sheetFormatPr defaultRowHeight="14.5" x14ac:dyDescent="0.35"/>
  <cols>
    <col min="2" max="2" width="9.7265625" customWidth="1"/>
    <col min="3" max="3" width="113.7265625" customWidth="1"/>
    <col min="4" max="4" width="13.26953125" customWidth="1"/>
    <col min="5" max="5" width="12" customWidth="1"/>
    <col min="6" max="6" width="12.26953125" customWidth="1"/>
    <col min="7" max="7" width="14.453125" customWidth="1"/>
    <col min="11" max="11" width="8.453125" customWidth="1"/>
    <col min="12" max="12" width="15.7265625" customWidth="1"/>
  </cols>
  <sheetData>
    <row r="14" spans="3:7" ht="15" thickBot="1" x14ac:dyDescent="0.4">
      <c r="C14" s="19"/>
      <c r="D14" s="540" t="s">
        <v>63</v>
      </c>
      <c r="E14" s="540"/>
      <c r="F14" s="540"/>
      <c r="G14" s="540"/>
    </row>
    <row r="15" spans="3:7" x14ac:dyDescent="0.35">
      <c r="C15" s="19"/>
      <c r="D15" s="40"/>
      <c r="E15" s="40"/>
      <c r="F15" s="40"/>
      <c r="G15" s="40" t="s">
        <v>82</v>
      </c>
    </row>
    <row r="16" spans="3:7" x14ac:dyDescent="0.35">
      <c r="C16" s="19"/>
      <c r="D16" s="40" t="s">
        <v>605</v>
      </c>
      <c r="E16" s="40" t="s">
        <v>606</v>
      </c>
      <c r="F16" s="40" t="s">
        <v>607</v>
      </c>
      <c r="G16" s="40" t="s">
        <v>922</v>
      </c>
    </row>
    <row r="17" spans="3:7" ht="15" thickBot="1" x14ac:dyDescent="0.4">
      <c r="C17" s="82"/>
      <c r="D17" s="81" t="s">
        <v>1</v>
      </c>
      <c r="E17" s="81" t="s">
        <v>1</v>
      </c>
      <c r="F17" s="81" t="s">
        <v>1</v>
      </c>
      <c r="G17" s="81" t="s">
        <v>1</v>
      </c>
    </row>
    <row r="18" spans="3:7" x14ac:dyDescent="0.35">
      <c r="C18" s="308" t="s">
        <v>923</v>
      </c>
      <c r="D18" s="130"/>
      <c r="E18" s="130"/>
      <c r="F18" s="130"/>
      <c r="G18" s="130"/>
    </row>
    <row r="19" spans="3:7" x14ac:dyDescent="0.35">
      <c r="C19" s="153" t="s">
        <v>29</v>
      </c>
      <c r="D19" s="130"/>
      <c r="E19" s="130"/>
      <c r="F19" s="130"/>
      <c r="G19" s="130"/>
    </row>
    <row r="20" spans="3:7" ht="16.5" x14ac:dyDescent="0.35">
      <c r="C20" s="153" t="s">
        <v>918</v>
      </c>
      <c r="D20" s="130"/>
      <c r="E20" s="130"/>
      <c r="F20" s="130"/>
      <c r="G20" s="130"/>
    </row>
    <row r="21" spans="3:7" x14ac:dyDescent="0.35">
      <c r="C21" s="153" t="s">
        <v>921</v>
      </c>
      <c r="D21" s="44">
        <v>220915</v>
      </c>
      <c r="E21" s="44">
        <v>301003</v>
      </c>
      <c r="F21" s="282" t="s">
        <v>649</v>
      </c>
      <c r="G21" s="44">
        <v>521918</v>
      </c>
    </row>
    <row r="22" spans="3:7" x14ac:dyDescent="0.35">
      <c r="C22" s="153" t="s">
        <v>609</v>
      </c>
      <c r="D22" s="44">
        <v>634956</v>
      </c>
      <c r="E22" s="44" t="s">
        <v>649</v>
      </c>
      <c r="F22" s="282" t="s">
        <v>649</v>
      </c>
      <c r="G22" s="44">
        <v>634956</v>
      </c>
    </row>
    <row r="23" spans="3:7" x14ac:dyDescent="0.35">
      <c r="C23" s="157" t="s">
        <v>610</v>
      </c>
      <c r="D23" s="289" t="s">
        <v>649</v>
      </c>
      <c r="E23" s="289" t="s">
        <v>649</v>
      </c>
      <c r="F23" s="48">
        <v>75529</v>
      </c>
      <c r="G23" s="48">
        <v>75529</v>
      </c>
    </row>
    <row r="24" spans="3:7" ht="15" thickBot="1" x14ac:dyDescent="0.4">
      <c r="C24" s="309" t="s">
        <v>383</v>
      </c>
      <c r="D24" s="143">
        <v>855871</v>
      </c>
      <c r="E24" s="143">
        <v>301003</v>
      </c>
      <c r="F24" s="143">
        <v>75529</v>
      </c>
      <c r="G24" s="143">
        <v>1232403</v>
      </c>
    </row>
    <row r="25" spans="3:7" x14ac:dyDescent="0.35">
      <c r="C25" s="308" t="s">
        <v>608</v>
      </c>
      <c r="D25" s="68"/>
      <c r="E25" s="68"/>
      <c r="F25" s="68"/>
      <c r="G25" s="68"/>
    </row>
    <row r="26" spans="3:7" x14ac:dyDescent="0.35">
      <c r="C26" s="155" t="s">
        <v>29</v>
      </c>
      <c r="D26" s="68"/>
      <c r="E26" s="68"/>
      <c r="F26" s="68"/>
      <c r="G26" s="68"/>
    </row>
    <row r="27" spans="3:7" ht="16.5" x14ac:dyDescent="0.35">
      <c r="C27" s="153" t="s">
        <v>918</v>
      </c>
      <c r="D27" s="43"/>
      <c r="E27" s="43"/>
      <c r="F27" s="43"/>
      <c r="G27" s="43"/>
    </row>
    <row r="28" spans="3:7" x14ac:dyDescent="0.35">
      <c r="C28" s="153" t="s">
        <v>920</v>
      </c>
      <c r="D28" s="43">
        <v>172694</v>
      </c>
      <c r="E28" s="43">
        <v>289921</v>
      </c>
      <c r="F28" s="43" t="s">
        <v>649</v>
      </c>
      <c r="G28" s="43">
        <v>426616</v>
      </c>
    </row>
    <row r="29" spans="3:7" x14ac:dyDescent="0.35">
      <c r="C29" s="153" t="s">
        <v>611</v>
      </c>
      <c r="D29" s="43">
        <v>287991</v>
      </c>
      <c r="E29" s="43" t="s">
        <v>649</v>
      </c>
      <c r="F29" s="43" t="s">
        <v>649</v>
      </c>
      <c r="G29" s="43">
        <v>287991</v>
      </c>
    </row>
    <row r="30" spans="3:7" x14ac:dyDescent="0.35">
      <c r="C30" s="153" t="s">
        <v>610</v>
      </c>
      <c r="D30" s="43" t="s">
        <v>649</v>
      </c>
      <c r="E30" s="43" t="s">
        <v>649</v>
      </c>
      <c r="F30" s="43">
        <v>113355</v>
      </c>
      <c r="G30" s="43">
        <v>113355</v>
      </c>
    </row>
    <row r="31" spans="3:7" ht="15" thickBot="1" x14ac:dyDescent="0.4">
      <c r="C31" s="309" t="s">
        <v>383</v>
      </c>
      <c r="D31" s="86">
        <v>460685</v>
      </c>
      <c r="E31" s="86">
        <v>289921</v>
      </c>
      <c r="F31" s="86">
        <v>113355</v>
      </c>
      <c r="G31" s="86">
        <v>863962</v>
      </c>
    </row>
    <row r="32" spans="3:7" x14ac:dyDescent="0.35">
      <c r="C32" s="19"/>
      <c r="D32" s="19"/>
      <c r="E32" s="19"/>
      <c r="F32" s="19"/>
      <c r="G32" s="19"/>
    </row>
  </sheetData>
  <mergeCells count="1">
    <mergeCell ref="D14:G14"/>
  </mergeCell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7F006F-83C3-476E-ABFB-3EDAB63A5CFB}">
  <sheetPr codeName="Sheet107">
    <tabColor theme="9"/>
  </sheetPr>
  <dimension ref="C9:G25"/>
  <sheetViews>
    <sheetView showGridLines="0" zoomScale="70" zoomScaleNormal="70" workbookViewId="0">
      <selection activeCell="K30" sqref="K30"/>
    </sheetView>
  </sheetViews>
  <sheetFormatPr defaultRowHeight="14.5" x14ac:dyDescent="0.35"/>
  <cols>
    <col min="2" max="2" width="15" customWidth="1"/>
    <col min="3" max="3" width="111.1796875" customWidth="1"/>
    <col min="4" max="4" width="13.26953125" customWidth="1"/>
    <col min="5" max="5" width="12" customWidth="1"/>
    <col min="6" max="6" width="12.26953125" customWidth="1"/>
    <col min="7" max="7" width="14.453125" customWidth="1"/>
    <col min="11" max="11" width="8.453125" customWidth="1"/>
    <col min="12" max="12" width="15.7265625" customWidth="1"/>
  </cols>
  <sheetData>
    <row r="9" spans="3:7" ht="15" thickBot="1" x14ac:dyDescent="0.4">
      <c r="C9" s="19"/>
      <c r="D9" s="540" t="s">
        <v>90</v>
      </c>
      <c r="E9" s="540"/>
      <c r="F9" s="540"/>
      <c r="G9" s="540"/>
    </row>
    <row r="10" spans="3:7" x14ac:dyDescent="0.35">
      <c r="C10" s="19"/>
      <c r="D10" s="40"/>
      <c r="E10" s="40"/>
      <c r="F10" s="40"/>
      <c r="G10" s="40" t="s">
        <v>82</v>
      </c>
    </row>
    <row r="11" spans="3:7" x14ac:dyDescent="0.35">
      <c r="C11" s="19"/>
      <c r="D11" s="40" t="s">
        <v>605</v>
      </c>
      <c r="E11" s="40" t="s">
        <v>606</v>
      </c>
      <c r="F11" s="40" t="s">
        <v>607</v>
      </c>
      <c r="G11" s="40" t="s">
        <v>922</v>
      </c>
    </row>
    <row r="12" spans="3:7" ht="15" thickBot="1" x14ac:dyDescent="0.4">
      <c r="C12" s="82"/>
      <c r="D12" s="81" t="s">
        <v>1</v>
      </c>
      <c r="E12" s="81" t="s">
        <v>1</v>
      </c>
      <c r="F12" s="81" t="s">
        <v>1</v>
      </c>
      <c r="G12" s="81" t="s">
        <v>1</v>
      </c>
    </row>
    <row r="13" spans="3:7" x14ac:dyDescent="0.35">
      <c r="C13" s="308" t="s">
        <v>923</v>
      </c>
      <c r="D13" s="130"/>
      <c r="E13" s="130"/>
      <c r="F13" s="130"/>
      <c r="G13" s="130"/>
    </row>
    <row r="14" spans="3:7" x14ac:dyDescent="0.35">
      <c r="C14" s="153" t="s">
        <v>29</v>
      </c>
      <c r="D14" s="130"/>
      <c r="E14" s="130"/>
      <c r="F14" s="130"/>
      <c r="G14" s="130"/>
    </row>
    <row r="15" spans="3:7" ht="16.5" x14ac:dyDescent="0.35">
      <c r="C15" s="153" t="s">
        <v>918</v>
      </c>
      <c r="D15" s="130"/>
      <c r="E15" s="130"/>
      <c r="F15" s="130"/>
      <c r="G15" s="130"/>
    </row>
    <row r="16" spans="3:7" x14ac:dyDescent="0.35">
      <c r="C16" s="153" t="s">
        <v>609</v>
      </c>
      <c r="D16" s="44">
        <v>601021</v>
      </c>
      <c r="E16" s="44" t="s">
        <v>649</v>
      </c>
      <c r="F16" s="282" t="s">
        <v>649</v>
      </c>
      <c r="G16" s="44">
        <v>601021</v>
      </c>
    </row>
    <row r="17" spans="3:7" x14ac:dyDescent="0.35">
      <c r="C17" s="157" t="s">
        <v>610</v>
      </c>
      <c r="D17" s="289" t="s">
        <v>649</v>
      </c>
      <c r="E17" s="289" t="s">
        <v>649</v>
      </c>
      <c r="F17" s="48">
        <v>75529</v>
      </c>
      <c r="G17" s="48">
        <v>75529</v>
      </c>
    </row>
    <row r="18" spans="3:7" ht="15" thickBot="1" x14ac:dyDescent="0.4">
      <c r="C18" s="309" t="s">
        <v>383</v>
      </c>
      <c r="D18" s="143"/>
      <c r="E18" s="143" t="s">
        <v>649</v>
      </c>
      <c r="F18" s="143">
        <v>75529</v>
      </c>
      <c r="G18" s="143">
        <v>676549</v>
      </c>
    </row>
    <row r="19" spans="3:7" x14ac:dyDescent="0.35">
      <c r="C19" s="308" t="s">
        <v>608</v>
      </c>
      <c r="D19" s="68"/>
      <c r="E19" s="68"/>
      <c r="F19" s="68"/>
      <c r="G19" s="68"/>
    </row>
    <row r="20" spans="3:7" x14ac:dyDescent="0.35">
      <c r="C20" s="153" t="s">
        <v>29</v>
      </c>
      <c r="D20" s="68"/>
      <c r="E20" s="68"/>
      <c r="F20" s="68"/>
      <c r="G20" s="68"/>
    </row>
    <row r="21" spans="3:7" ht="16.5" x14ac:dyDescent="0.35">
      <c r="C21" s="153" t="s">
        <v>918</v>
      </c>
      <c r="D21" s="43"/>
      <c r="E21" s="43"/>
      <c r="F21" s="43"/>
      <c r="G21" s="43"/>
    </row>
    <row r="22" spans="3:7" x14ac:dyDescent="0.35">
      <c r="C22" s="153" t="s">
        <v>611</v>
      </c>
      <c r="D22" s="43">
        <v>256020</v>
      </c>
      <c r="E22" s="43" t="s">
        <v>649</v>
      </c>
      <c r="F22" s="43" t="s">
        <v>649</v>
      </c>
      <c r="G22" s="43">
        <v>256020</v>
      </c>
    </row>
    <row r="23" spans="3:7" x14ac:dyDescent="0.35">
      <c r="C23" s="153" t="s">
        <v>610</v>
      </c>
      <c r="D23" s="43"/>
      <c r="E23" s="43" t="s">
        <v>649</v>
      </c>
      <c r="F23" s="43">
        <v>113355</v>
      </c>
      <c r="G23" s="43">
        <v>113355</v>
      </c>
    </row>
    <row r="24" spans="3:7" ht="15" thickBot="1" x14ac:dyDescent="0.4">
      <c r="C24" s="309" t="s">
        <v>383</v>
      </c>
      <c r="D24" s="86">
        <v>256020</v>
      </c>
      <c r="E24" s="86" t="s">
        <v>649</v>
      </c>
      <c r="F24" s="86">
        <v>113355</v>
      </c>
      <c r="G24" s="86">
        <v>369374</v>
      </c>
    </row>
    <row r="25" spans="3:7" x14ac:dyDescent="0.35">
      <c r="C25" s="19"/>
      <c r="D25" s="19"/>
      <c r="E25" s="19"/>
      <c r="F25" s="19"/>
      <c r="G25" s="19"/>
    </row>
  </sheetData>
  <mergeCells count="1">
    <mergeCell ref="D9:G9"/>
  </mergeCell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7FE28-A5B3-4EA8-AD3A-D5289E9A156C}">
  <sheetPr codeName="Sheet108">
    <tabColor theme="9"/>
  </sheetPr>
  <dimension ref="C14:G27"/>
  <sheetViews>
    <sheetView showGridLines="0" topLeftCell="B1" zoomScale="70" zoomScaleNormal="70" workbookViewId="0">
      <selection activeCell="L24" sqref="L24"/>
    </sheetView>
  </sheetViews>
  <sheetFormatPr defaultRowHeight="14.5" x14ac:dyDescent="0.35"/>
  <cols>
    <col min="2" max="2" width="15.7265625" customWidth="1"/>
    <col min="3" max="3" width="111" customWidth="1"/>
    <col min="4" max="4" width="9.453125" customWidth="1"/>
    <col min="5" max="5" width="11.453125" customWidth="1"/>
    <col min="6" max="6" width="13.7265625" customWidth="1"/>
    <col min="7" max="7" width="16.54296875" customWidth="1"/>
    <col min="11" max="11" width="8.453125" customWidth="1"/>
    <col min="12" max="12" width="15.7265625" customWidth="1"/>
  </cols>
  <sheetData>
    <row r="14" spans="3:7" x14ac:dyDescent="0.35">
      <c r="C14" s="19"/>
      <c r="D14" s="573"/>
      <c r="E14" s="573"/>
      <c r="F14" s="573"/>
      <c r="G14" s="573"/>
    </row>
    <row r="15" spans="3:7" x14ac:dyDescent="0.35">
      <c r="C15" s="19"/>
      <c r="D15" s="295"/>
      <c r="E15" s="295"/>
      <c r="F15" s="295"/>
      <c r="G15" s="295"/>
    </row>
    <row r="16" spans="3:7" x14ac:dyDescent="0.35">
      <c r="C16" s="19"/>
      <c r="D16" s="295"/>
      <c r="E16" s="295"/>
      <c r="F16" s="295"/>
      <c r="G16" s="295"/>
    </row>
    <row r="17" spans="3:7" ht="22" customHeight="1" x14ac:dyDescent="0.35">
      <c r="C17" s="20"/>
      <c r="D17" s="313"/>
      <c r="E17" s="186" t="s">
        <v>612</v>
      </c>
      <c r="F17" s="186" t="s">
        <v>924</v>
      </c>
      <c r="G17" s="186" t="s">
        <v>613</v>
      </c>
    </row>
    <row r="18" spans="3:7" x14ac:dyDescent="0.35">
      <c r="C18" s="20"/>
      <c r="D18" s="313"/>
      <c r="E18" s="186" t="s">
        <v>413</v>
      </c>
      <c r="F18" s="186" t="s">
        <v>413</v>
      </c>
      <c r="G18" s="186" t="s">
        <v>668</v>
      </c>
    </row>
    <row r="19" spans="3:7" ht="15" thickBot="1" x14ac:dyDescent="0.4">
      <c r="C19" s="80"/>
      <c r="D19" s="314"/>
      <c r="E19" s="225" t="s">
        <v>1</v>
      </c>
      <c r="F19" s="225" t="s">
        <v>1</v>
      </c>
      <c r="G19" s="225" t="s">
        <v>1</v>
      </c>
    </row>
    <row r="20" spans="3:7" x14ac:dyDescent="0.35">
      <c r="C20" s="308" t="s">
        <v>614</v>
      </c>
      <c r="D20" s="226"/>
      <c r="E20" s="226"/>
      <c r="F20" s="226"/>
      <c r="G20" s="226"/>
    </row>
    <row r="21" spans="3:7" x14ac:dyDescent="0.35">
      <c r="C21" s="153" t="s">
        <v>925</v>
      </c>
      <c r="D21" s="226"/>
      <c r="E21" s="226">
        <v>81869</v>
      </c>
      <c r="F21" s="226" t="s">
        <v>649</v>
      </c>
      <c r="G21" s="226">
        <v>81869</v>
      </c>
    </row>
    <row r="22" spans="3:7" x14ac:dyDescent="0.35">
      <c r="C22" s="153" t="s">
        <v>926</v>
      </c>
      <c r="D22" s="226"/>
      <c r="E22" s="226" t="s">
        <v>649</v>
      </c>
      <c r="F22" s="226">
        <v>14250</v>
      </c>
      <c r="G22" s="226">
        <v>14250</v>
      </c>
    </row>
    <row r="23" spans="3:7" x14ac:dyDescent="0.35">
      <c r="C23" s="153" t="s">
        <v>927</v>
      </c>
      <c r="D23" s="315"/>
      <c r="E23" s="226">
        <v>16806</v>
      </c>
      <c r="F23" s="317">
        <v>429</v>
      </c>
      <c r="G23" s="226">
        <v>17235</v>
      </c>
    </row>
    <row r="24" spans="3:7" x14ac:dyDescent="0.35">
      <c r="C24" s="312" t="s">
        <v>615</v>
      </c>
      <c r="D24" s="316"/>
      <c r="E24" s="335">
        <v>98675</v>
      </c>
      <c r="F24" s="335">
        <v>14679</v>
      </c>
      <c r="G24" s="335">
        <v>113354</v>
      </c>
    </row>
    <row r="25" spans="3:7" x14ac:dyDescent="0.35">
      <c r="C25" s="318" t="s">
        <v>927</v>
      </c>
      <c r="D25" s="43"/>
      <c r="E25" s="232">
        <v>-33779</v>
      </c>
      <c r="F25" s="232">
        <v>-4048</v>
      </c>
      <c r="G25" s="232">
        <v>-37827</v>
      </c>
    </row>
    <row r="26" spans="3:7" ht="15" thickBot="1" x14ac:dyDescent="0.4">
      <c r="C26" s="309" t="s">
        <v>928</v>
      </c>
      <c r="D26" s="86"/>
      <c r="E26" s="336">
        <f>SUM(E24:E25)</f>
        <v>64896</v>
      </c>
      <c r="F26" s="336">
        <v>10631</v>
      </c>
      <c r="G26" s="336">
        <v>75527</v>
      </c>
    </row>
    <row r="27" spans="3:7" x14ac:dyDescent="0.35">
      <c r="C27" s="20"/>
      <c r="D27" s="20"/>
      <c r="E27" s="20"/>
      <c r="F27" s="20"/>
      <c r="G27" s="20"/>
    </row>
  </sheetData>
  <mergeCells count="1">
    <mergeCell ref="D14:G14"/>
  </mergeCell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75945A-49B6-4673-ABC2-DDA7E1F90415}">
  <sheetPr codeName="Sheet109">
    <tabColor theme="9"/>
  </sheetPr>
  <dimension ref="A1"/>
  <sheetViews>
    <sheetView showGridLines="0" zoomScale="70" zoomScaleNormal="70" workbookViewId="0">
      <selection activeCell="AE14" sqref="AE14"/>
    </sheetView>
  </sheetViews>
  <sheetFormatPr defaultRowHeight="14.5" x14ac:dyDescent="0.35"/>
  <cols>
    <col min="2" max="2" width="8.7265625" customWidth="1"/>
    <col min="3" max="3" width="8.81640625" customWidth="1"/>
    <col min="4" max="4" width="8.7265625" customWidth="1"/>
    <col min="5" max="6" width="8.81640625" customWidth="1"/>
    <col min="10" max="10" width="8.453125" customWidth="1"/>
    <col min="11" max="11" width="8.7265625" customWidth="1"/>
    <col min="15" max="15" width="8.7265625" customWidth="1"/>
  </cols>
  <sheetData/>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1C8DD9-11B1-4310-A513-D581F8C34F82}">
  <sheetPr codeName="Sheet110">
    <tabColor theme="9"/>
  </sheetPr>
  <dimension ref="C10:G20"/>
  <sheetViews>
    <sheetView showGridLines="0" topLeftCell="B1" zoomScale="70" zoomScaleNormal="70" workbookViewId="0">
      <selection activeCell="O21" sqref="O21"/>
    </sheetView>
  </sheetViews>
  <sheetFormatPr defaultRowHeight="14.5" x14ac:dyDescent="0.35"/>
  <cols>
    <col min="2" max="2" width="15.26953125" customWidth="1"/>
    <col min="3" max="3" width="102" customWidth="1"/>
    <col min="4" max="4" width="13.26953125" customWidth="1"/>
    <col min="5" max="5" width="12" customWidth="1"/>
    <col min="6" max="6" width="15.453125" customWidth="1"/>
    <col min="7" max="7" width="14.453125" customWidth="1"/>
    <col min="11" max="11" width="8.453125" customWidth="1"/>
    <col min="12" max="12" width="15.7265625" customWidth="1"/>
  </cols>
  <sheetData>
    <row r="10" spans="3:7" x14ac:dyDescent="0.35">
      <c r="C10" s="19"/>
      <c r="D10" s="573"/>
      <c r="E10" s="573"/>
      <c r="F10" s="573"/>
      <c r="G10" s="573"/>
    </row>
    <row r="11" spans="3:7" x14ac:dyDescent="0.35">
      <c r="C11" s="19"/>
      <c r="D11" s="295"/>
      <c r="E11" s="295"/>
      <c r="F11" s="28" t="s">
        <v>933</v>
      </c>
      <c r="G11" s="24" t="s">
        <v>933</v>
      </c>
    </row>
    <row r="12" spans="3:7" x14ac:dyDescent="0.35">
      <c r="C12" s="19"/>
      <c r="D12" s="261"/>
      <c r="E12" s="261"/>
      <c r="F12" s="146" t="s">
        <v>453</v>
      </c>
      <c r="G12" s="334" t="s">
        <v>453</v>
      </c>
    </row>
    <row r="13" spans="3:7" x14ac:dyDescent="0.35">
      <c r="C13" s="19"/>
      <c r="D13" s="261"/>
      <c r="E13" s="261"/>
      <c r="F13" s="40">
        <v>2024</v>
      </c>
      <c r="G13" s="186">
        <v>2023</v>
      </c>
    </row>
    <row r="14" spans="3:7" ht="15" thickBot="1" x14ac:dyDescent="0.4">
      <c r="C14" s="82"/>
      <c r="D14" s="265"/>
      <c r="E14" s="265"/>
      <c r="F14" s="81" t="s">
        <v>1</v>
      </c>
      <c r="G14" s="225" t="s">
        <v>1</v>
      </c>
    </row>
    <row r="15" spans="3:7" x14ac:dyDescent="0.35">
      <c r="C15" s="153" t="s">
        <v>929</v>
      </c>
      <c r="D15" s="97"/>
      <c r="E15" s="97"/>
      <c r="F15" s="130"/>
      <c r="G15" s="226"/>
    </row>
    <row r="16" spans="3:7" x14ac:dyDescent="0.35">
      <c r="C16" s="153" t="s">
        <v>350</v>
      </c>
      <c r="D16" s="97"/>
      <c r="E16" s="97"/>
      <c r="F16" s="44">
        <v>287588</v>
      </c>
      <c r="G16" s="226">
        <v>315467</v>
      </c>
    </row>
    <row r="17" spans="3:7" x14ac:dyDescent="0.35">
      <c r="C17" s="153" t="s">
        <v>930</v>
      </c>
      <c r="D17" s="284"/>
      <c r="E17" s="284"/>
      <c r="F17" s="282">
        <v>30970000</v>
      </c>
      <c r="G17" s="226">
        <v>29750000</v>
      </c>
    </row>
    <row r="18" spans="3:7" x14ac:dyDescent="0.35">
      <c r="C18" s="157" t="s">
        <v>931</v>
      </c>
      <c r="D18" s="310"/>
      <c r="E18" s="310"/>
      <c r="F18" s="48">
        <v>16742135</v>
      </c>
      <c r="G18" s="227">
        <v>18548500</v>
      </c>
    </row>
    <row r="19" spans="3:7" ht="15" thickBot="1" x14ac:dyDescent="0.4">
      <c r="C19" s="309" t="s">
        <v>932</v>
      </c>
      <c r="D19" s="311"/>
      <c r="E19" s="311"/>
      <c r="F19" s="143">
        <v>47999723</v>
      </c>
      <c r="G19" s="319">
        <v>48613967</v>
      </c>
    </row>
    <row r="20" spans="3:7" x14ac:dyDescent="0.35">
      <c r="C20" s="19"/>
      <c r="D20" s="19"/>
      <c r="E20" s="19"/>
      <c r="F20" s="19"/>
      <c r="G20" s="19"/>
    </row>
  </sheetData>
  <mergeCells count="1">
    <mergeCell ref="D10:G10"/>
  </mergeCell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82384F-693D-47B9-A225-C70FF1F744BE}">
  <sheetPr codeName="Sheet111">
    <tabColor theme="9"/>
  </sheetPr>
  <dimension ref="B6:G28"/>
  <sheetViews>
    <sheetView showGridLines="0" zoomScale="70" zoomScaleNormal="70" workbookViewId="0">
      <selection activeCell="L36" sqref="L36"/>
    </sheetView>
  </sheetViews>
  <sheetFormatPr defaultRowHeight="14.5" x14ac:dyDescent="0.35"/>
  <cols>
    <col min="2" max="2" width="15.1796875" customWidth="1"/>
    <col min="3" max="3" width="107.453125" customWidth="1"/>
    <col min="4" max="4" width="13.26953125" customWidth="1"/>
    <col min="5" max="5" width="12" customWidth="1"/>
    <col min="6" max="6" width="12.26953125" customWidth="1"/>
    <col min="7" max="7" width="14.453125" customWidth="1"/>
    <col min="11" max="11" width="8.453125" customWidth="1"/>
    <col min="12" max="12" width="15.7265625" customWidth="1"/>
  </cols>
  <sheetData>
    <row r="6" spans="3:7" ht="16.899999999999999" customHeight="1" x14ac:dyDescent="0.35"/>
    <row r="13" spans="3:7" x14ac:dyDescent="0.35">
      <c r="C13" s="19"/>
      <c r="D13" s="573"/>
      <c r="E13" s="573"/>
      <c r="F13" s="573"/>
      <c r="G13" s="573"/>
    </row>
    <row r="14" spans="3:7" x14ac:dyDescent="0.35">
      <c r="C14" s="19"/>
      <c r="D14" s="295"/>
      <c r="E14" s="295"/>
      <c r="F14" s="295"/>
      <c r="G14" s="295"/>
    </row>
    <row r="15" spans="3:7" x14ac:dyDescent="0.35">
      <c r="C15" s="19"/>
      <c r="D15" s="295"/>
      <c r="E15" s="295"/>
      <c r="F15" s="295"/>
      <c r="G15" s="295"/>
    </row>
    <row r="16" spans="3:7" x14ac:dyDescent="0.35">
      <c r="C16" s="19"/>
      <c r="D16" s="295"/>
      <c r="E16" s="295"/>
      <c r="F16" s="295"/>
      <c r="G16" s="295"/>
    </row>
    <row r="17" spans="2:7" x14ac:dyDescent="0.35">
      <c r="C17" s="19"/>
      <c r="D17" s="295"/>
      <c r="E17" s="295"/>
      <c r="F17" s="295"/>
      <c r="G17" s="295"/>
    </row>
    <row r="18" spans="2:7" x14ac:dyDescent="0.35">
      <c r="C18" s="19"/>
      <c r="D18" s="295"/>
      <c r="E18" s="295"/>
      <c r="F18" s="295"/>
      <c r="G18" s="295"/>
    </row>
    <row r="19" spans="2:7" x14ac:dyDescent="0.35">
      <c r="C19" s="19"/>
      <c r="D19" s="295"/>
      <c r="E19" s="295"/>
      <c r="F19" s="320"/>
      <c r="G19" s="24"/>
    </row>
    <row r="20" spans="2:7" x14ac:dyDescent="0.35">
      <c r="C20" s="19"/>
      <c r="D20" s="261"/>
      <c r="E20" s="261"/>
      <c r="F20" s="574" t="s">
        <v>898</v>
      </c>
      <c r="G20" s="574"/>
    </row>
    <row r="21" spans="2:7" x14ac:dyDescent="0.35">
      <c r="C21" s="19"/>
      <c r="D21" s="261"/>
      <c r="E21" s="261"/>
      <c r="F21" s="40">
        <v>2024</v>
      </c>
      <c r="G21" s="186">
        <v>2023</v>
      </c>
    </row>
    <row r="22" spans="2:7" ht="15" thickBot="1" x14ac:dyDescent="0.4">
      <c r="C22" s="82"/>
      <c r="D22" s="265"/>
      <c r="E22" s="265"/>
      <c r="F22" s="81" t="s">
        <v>1</v>
      </c>
      <c r="G22" s="225" t="s">
        <v>1</v>
      </c>
    </row>
    <row r="23" spans="2:7" ht="31" x14ac:dyDescent="0.35">
      <c r="B23" s="321" t="s">
        <v>934</v>
      </c>
      <c r="C23" s="322" t="s">
        <v>935</v>
      </c>
      <c r="D23" s="97"/>
      <c r="E23" s="97"/>
      <c r="F23" s="130"/>
      <c r="G23" s="226"/>
    </row>
    <row r="24" spans="2:7" x14ac:dyDescent="0.35">
      <c r="C24" s="153" t="s">
        <v>936</v>
      </c>
      <c r="D24" s="97"/>
      <c r="E24" s="97"/>
      <c r="F24" s="44"/>
      <c r="G24" s="226"/>
    </row>
    <row r="25" spans="2:7" x14ac:dyDescent="0.35">
      <c r="C25" s="153" t="s">
        <v>937</v>
      </c>
      <c r="D25" s="284"/>
      <c r="E25" s="284"/>
      <c r="F25" s="282">
        <v>411</v>
      </c>
      <c r="G25" s="226">
        <v>379</v>
      </c>
    </row>
    <row r="26" spans="2:7" x14ac:dyDescent="0.35">
      <c r="C26" s="157" t="s">
        <v>938</v>
      </c>
      <c r="D26" s="310"/>
      <c r="E26" s="310"/>
      <c r="F26" s="48"/>
      <c r="G26" s="227">
        <v>411</v>
      </c>
    </row>
    <row r="27" spans="2:7" ht="15" thickBot="1" x14ac:dyDescent="0.4">
      <c r="C27" s="309"/>
      <c r="D27" s="311"/>
      <c r="E27" s="311"/>
      <c r="F27" s="143">
        <v>411</v>
      </c>
      <c r="G27" s="319">
        <v>790</v>
      </c>
    </row>
    <row r="28" spans="2:7" x14ac:dyDescent="0.35">
      <c r="C28" s="19"/>
      <c r="D28" s="19"/>
      <c r="E28" s="19"/>
      <c r="F28" s="19"/>
      <c r="G28" s="19"/>
    </row>
  </sheetData>
  <mergeCells count="2">
    <mergeCell ref="D13:G13"/>
    <mergeCell ref="F20:G20"/>
  </mergeCell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4F8F80-9818-42B2-99B0-6C7B7CBB9252}">
  <sheetPr codeName="Sheet112">
    <tabColor theme="9"/>
  </sheetPr>
  <dimension ref="B15:I46"/>
  <sheetViews>
    <sheetView showGridLines="0" zoomScale="70" zoomScaleNormal="70" workbookViewId="0">
      <selection activeCell="Z22" sqref="Z22"/>
    </sheetView>
  </sheetViews>
  <sheetFormatPr defaultRowHeight="14.5" x14ac:dyDescent="0.35"/>
  <cols>
    <col min="3" max="3" width="38.81640625" bestFit="1" customWidth="1"/>
    <col min="4" max="4" width="15.7265625" customWidth="1"/>
    <col min="5" max="5" width="12.1796875" customWidth="1"/>
    <col min="6" max="6" width="16.54296875" customWidth="1"/>
    <col min="7" max="7" width="14.453125" customWidth="1"/>
    <col min="8" max="8" width="17.1796875" customWidth="1"/>
    <col min="9" max="9" width="15.54296875" customWidth="1"/>
  </cols>
  <sheetData>
    <row r="15" spans="2:9" x14ac:dyDescent="0.35">
      <c r="D15" s="573"/>
      <c r="E15" s="573"/>
      <c r="F15" s="573"/>
      <c r="G15" s="573"/>
      <c r="H15" s="573"/>
      <c r="I15" s="573"/>
    </row>
    <row r="16" spans="2:9" x14ac:dyDescent="0.35">
      <c r="B16" s="54"/>
      <c r="C16" s="54"/>
      <c r="D16" s="186" t="s">
        <v>1036</v>
      </c>
      <c r="E16" s="186" t="s">
        <v>1038</v>
      </c>
      <c r="F16" s="186" t="s">
        <v>629</v>
      </c>
      <c r="G16" s="186" t="s">
        <v>1038</v>
      </c>
      <c r="H16" s="186"/>
      <c r="I16" s="186" t="s">
        <v>1044</v>
      </c>
    </row>
    <row r="17" spans="2:9" x14ac:dyDescent="0.35">
      <c r="B17" s="54"/>
      <c r="C17" s="54"/>
      <c r="D17" s="186" t="s">
        <v>621</v>
      </c>
      <c r="E17" s="186" t="s">
        <v>1039</v>
      </c>
      <c r="F17" s="186" t="s">
        <v>1041</v>
      </c>
      <c r="G17" s="186" t="s">
        <v>1039</v>
      </c>
      <c r="H17" s="186" t="s">
        <v>1042</v>
      </c>
      <c r="I17" s="186" t="s">
        <v>1045</v>
      </c>
    </row>
    <row r="18" spans="2:9" ht="15" thickBot="1" x14ac:dyDescent="0.4">
      <c r="B18" s="54"/>
      <c r="C18" s="189"/>
      <c r="D18" s="225" t="s">
        <v>1037</v>
      </c>
      <c r="E18" s="225" t="s">
        <v>1040</v>
      </c>
      <c r="F18" s="225" t="s">
        <v>1037</v>
      </c>
      <c r="G18" s="225" t="s">
        <v>1040</v>
      </c>
      <c r="H18" s="225" t="s">
        <v>1043</v>
      </c>
      <c r="I18" s="225" t="s">
        <v>1046</v>
      </c>
    </row>
    <row r="19" spans="2:9" x14ac:dyDescent="0.35">
      <c r="B19" s="19"/>
      <c r="C19" s="522" t="s">
        <v>1033</v>
      </c>
      <c r="D19" s="509">
        <v>400000000</v>
      </c>
      <c r="E19" s="509">
        <v>40000</v>
      </c>
      <c r="F19" s="509">
        <v>86877600</v>
      </c>
      <c r="G19" s="509">
        <v>8688</v>
      </c>
      <c r="H19" s="531">
        <v>92.44</v>
      </c>
      <c r="I19" s="530">
        <v>8</v>
      </c>
    </row>
    <row r="20" spans="2:9" x14ac:dyDescent="0.35">
      <c r="B20" s="19"/>
      <c r="C20" s="532" t="s">
        <v>1034</v>
      </c>
      <c r="D20" s="509">
        <v>400000000</v>
      </c>
      <c r="E20" s="509">
        <v>40000</v>
      </c>
      <c r="F20" s="509">
        <v>86877600</v>
      </c>
      <c r="G20" s="509">
        <v>8688</v>
      </c>
      <c r="H20" s="531">
        <v>108.75</v>
      </c>
      <c r="I20" s="530">
        <v>9</v>
      </c>
    </row>
    <row r="21" spans="2:9" ht="17" thickBot="1" x14ac:dyDescent="0.4">
      <c r="B21" s="19"/>
      <c r="C21" s="529" t="s">
        <v>1035</v>
      </c>
      <c r="D21" s="509">
        <v>400000000</v>
      </c>
      <c r="E21" s="509">
        <v>40000</v>
      </c>
      <c r="F21" s="502">
        <v>86335491</v>
      </c>
      <c r="G21" s="509">
        <v>8688</v>
      </c>
      <c r="H21" s="528">
        <v>120.72</v>
      </c>
      <c r="I21" s="527">
        <v>10</v>
      </c>
    </row>
    <row r="22" spans="2:9" ht="54" customHeight="1" x14ac:dyDescent="0.35">
      <c r="B22" s="19"/>
      <c r="C22" s="575"/>
      <c r="D22" s="576"/>
      <c r="E22" s="576"/>
      <c r="F22" s="576"/>
      <c r="G22" s="576"/>
      <c r="H22" s="576"/>
      <c r="I22" s="576"/>
    </row>
    <row r="23" spans="2:9" ht="21.65" customHeight="1" x14ac:dyDescent="0.35">
      <c r="B23" s="19"/>
      <c r="C23" s="526"/>
      <c r="D23" s="525"/>
      <c r="E23" s="525"/>
      <c r="F23" s="525"/>
      <c r="G23" s="525"/>
      <c r="H23" s="525"/>
      <c r="I23" s="525"/>
    </row>
    <row r="24" spans="2:9" x14ac:dyDescent="0.35">
      <c r="B24" s="54"/>
      <c r="C24" s="524"/>
      <c r="D24" s="509"/>
      <c r="E24" s="509"/>
      <c r="F24" s="509"/>
      <c r="G24" s="509" t="s">
        <v>629</v>
      </c>
      <c r="H24" s="508"/>
      <c r="I24" s="508"/>
    </row>
    <row r="25" spans="2:9" ht="15" thickBot="1" x14ac:dyDescent="0.4">
      <c r="B25" s="54"/>
      <c r="C25" s="523"/>
      <c r="D25" s="502"/>
      <c r="E25" s="502"/>
      <c r="F25" s="502"/>
      <c r="G25" s="502" t="s">
        <v>1047</v>
      </c>
      <c r="H25" s="501" t="s">
        <v>1048</v>
      </c>
      <c r="I25" s="501" t="s">
        <v>307</v>
      </c>
    </row>
    <row r="26" spans="2:9" x14ac:dyDescent="0.35">
      <c r="B26" s="19"/>
      <c r="C26" s="522" t="s">
        <v>1049</v>
      </c>
      <c r="D26" s="521"/>
      <c r="E26" s="521"/>
      <c r="F26" s="521"/>
      <c r="G26" s="521"/>
      <c r="H26" s="520"/>
      <c r="I26" s="520"/>
    </row>
    <row r="27" spans="2:9" x14ac:dyDescent="0.35">
      <c r="B27" s="19"/>
      <c r="C27" s="510" t="s">
        <v>1050</v>
      </c>
      <c r="D27" s="509"/>
      <c r="E27" s="509"/>
      <c r="F27" s="509"/>
      <c r="G27" s="509">
        <v>395</v>
      </c>
      <c r="H27" s="508">
        <v>69417958</v>
      </c>
      <c r="I27" s="504">
        <v>80.400000000000006</v>
      </c>
    </row>
    <row r="28" spans="2:9" x14ac:dyDescent="0.35">
      <c r="B28" s="19"/>
      <c r="C28" s="507" t="s">
        <v>1051</v>
      </c>
      <c r="D28" s="506"/>
      <c r="E28" s="506"/>
      <c r="F28" s="506"/>
      <c r="G28" s="506">
        <v>6780</v>
      </c>
      <c r="H28" s="505">
        <v>8962526</v>
      </c>
      <c r="I28" s="519">
        <v>10.4</v>
      </c>
    </row>
    <row r="29" spans="2:9" ht="15" thickBot="1" x14ac:dyDescent="0.4">
      <c r="B29" s="19"/>
      <c r="C29" s="503" t="s">
        <v>82</v>
      </c>
      <c r="D29" s="502"/>
      <c r="E29" s="502"/>
      <c r="F29" s="502"/>
      <c r="G29" s="535">
        <v>7436</v>
      </c>
      <c r="H29" s="501">
        <v>78380484</v>
      </c>
      <c r="I29" s="518">
        <v>90.8</v>
      </c>
    </row>
    <row r="30" spans="2:9" x14ac:dyDescent="0.35">
      <c r="B30" s="19"/>
      <c r="C30" s="511" t="s">
        <v>1052</v>
      </c>
      <c r="D30" s="509"/>
      <c r="E30" s="509"/>
      <c r="F30" s="509"/>
      <c r="G30" s="509"/>
      <c r="H30" s="508"/>
      <c r="I30" s="508"/>
    </row>
    <row r="31" spans="2:9" ht="16.5" x14ac:dyDescent="0.35">
      <c r="B31" s="19"/>
      <c r="C31" s="510" t="s">
        <v>1053</v>
      </c>
      <c r="D31" s="509"/>
      <c r="E31" s="509"/>
      <c r="F31" s="509"/>
      <c r="G31" s="89" t="s">
        <v>1066</v>
      </c>
      <c r="H31" s="508">
        <v>2129639</v>
      </c>
      <c r="I31" s="504">
        <v>2.5</v>
      </c>
    </row>
    <row r="32" spans="2:9" x14ac:dyDescent="0.35">
      <c r="B32" s="19"/>
      <c r="C32" s="510" t="s">
        <v>1054</v>
      </c>
      <c r="D32" s="509"/>
      <c r="E32" s="509"/>
      <c r="F32" s="509"/>
      <c r="G32" s="509">
        <v>1</v>
      </c>
      <c r="H32" s="508">
        <v>2863223</v>
      </c>
      <c r="I32" s="504">
        <v>3.3</v>
      </c>
    </row>
    <row r="33" spans="2:9" x14ac:dyDescent="0.35">
      <c r="B33" s="19"/>
      <c r="C33" s="507" t="s">
        <v>1055</v>
      </c>
      <c r="D33" s="506"/>
      <c r="E33" s="506"/>
      <c r="F33" s="506"/>
      <c r="G33" s="506">
        <v>4</v>
      </c>
      <c r="H33" s="505">
        <v>84133</v>
      </c>
      <c r="I33" s="517">
        <v>0.1</v>
      </c>
    </row>
    <row r="34" spans="2:9" x14ac:dyDescent="0.35">
      <c r="B34" s="19"/>
      <c r="C34" s="516" t="s">
        <v>82</v>
      </c>
      <c r="D34" s="515"/>
      <c r="E34" s="515"/>
      <c r="F34" s="515"/>
      <c r="G34" s="515">
        <v>6</v>
      </c>
      <c r="H34" s="514">
        <v>5076995</v>
      </c>
      <c r="I34" s="513">
        <v>5.9</v>
      </c>
    </row>
    <row r="35" spans="2:9" x14ac:dyDescent="0.35">
      <c r="B35" s="19"/>
      <c r="C35" s="516" t="s">
        <v>1056</v>
      </c>
      <c r="D35" s="515"/>
      <c r="E35" s="515"/>
      <c r="F35" s="515"/>
      <c r="G35" s="515"/>
      <c r="H35" s="514">
        <v>83457479</v>
      </c>
      <c r="I35" s="513">
        <v>96.6</v>
      </c>
    </row>
    <row r="36" spans="2:9" x14ac:dyDescent="0.35">
      <c r="B36" s="19"/>
      <c r="C36" s="516" t="s">
        <v>1057</v>
      </c>
      <c r="D36" s="515"/>
      <c r="E36" s="515"/>
      <c r="F36" s="515"/>
      <c r="G36" s="515"/>
      <c r="H36" s="514">
        <v>2898012</v>
      </c>
      <c r="I36" s="513">
        <v>3.4</v>
      </c>
    </row>
    <row r="37" spans="2:9" ht="15" thickBot="1" x14ac:dyDescent="0.4">
      <c r="B37" s="19"/>
      <c r="C37" s="503" t="s">
        <v>1058</v>
      </c>
      <c r="D37" s="502"/>
      <c r="E37" s="502"/>
      <c r="F37" s="502"/>
      <c r="G37" s="502"/>
      <c r="H37" s="501">
        <v>86355491</v>
      </c>
      <c r="I37" s="512">
        <v>100</v>
      </c>
    </row>
    <row r="38" spans="2:9" x14ac:dyDescent="0.35">
      <c r="B38" s="19"/>
      <c r="C38" s="511" t="s">
        <v>1059</v>
      </c>
      <c r="D38" s="509"/>
      <c r="E38" s="509"/>
      <c r="F38" s="509"/>
      <c r="G38" s="509"/>
      <c r="H38" s="508"/>
      <c r="I38" s="508"/>
    </row>
    <row r="39" spans="2:9" x14ac:dyDescent="0.35">
      <c r="B39" s="19"/>
      <c r="C39" s="510" t="s">
        <v>1060</v>
      </c>
      <c r="D39" s="509"/>
      <c r="E39" s="509"/>
      <c r="F39" s="509"/>
      <c r="G39" s="509"/>
      <c r="H39" s="508">
        <v>61090872</v>
      </c>
      <c r="I39" s="504">
        <v>70.7</v>
      </c>
    </row>
    <row r="40" spans="2:9" x14ac:dyDescent="0.35">
      <c r="B40" s="19"/>
      <c r="C40" s="510" t="s">
        <v>1061</v>
      </c>
      <c r="D40" s="509"/>
      <c r="E40" s="509"/>
      <c r="F40" s="509"/>
      <c r="G40" s="509"/>
      <c r="H40" s="508">
        <v>16034510</v>
      </c>
      <c r="I40" s="504">
        <v>18.600000000000001</v>
      </c>
    </row>
    <row r="41" spans="2:9" x14ac:dyDescent="0.35">
      <c r="B41" s="19"/>
      <c r="C41" s="510" t="s">
        <v>1062</v>
      </c>
      <c r="D41" s="509"/>
      <c r="E41" s="509"/>
      <c r="F41" s="509"/>
      <c r="G41" s="509"/>
      <c r="H41" s="508">
        <v>1213047</v>
      </c>
      <c r="I41" s="504">
        <v>1.4</v>
      </c>
    </row>
    <row r="42" spans="2:9" x14ac:dyDescent="0.35">
      <c r="B42" s="19"/>
      <c r="C42" s="510" t="s">
        <v>1063</v>
      </c>
      <c r="D42" s="509"/>
      <c r="E42" s="509"/>
      <c r="F42" s="509"/>
      <c r="G42" s="509"/>
      <c r="H42" s="508">
        <v>2905808</v>
      </c>
      <c r="I42" s="504">
        <v>3.4</v>
      </c>
    </row>
    <row r="43" spans="2:9" x14ac:dyDescent="0.35">
      <c r="B43" s="19"/>
      <c r="C43" s="510" t="s">
        <v>1064</v>
      </c>
      <c r="D43" s="509"/>
      <c r="E43" s="509"/>
      <c r="F43" s="509"/>
      <c r="G43" s="509"/>
      <c r="H43" s="508">
        <v>3742287</v>
      </c>
      <c r="I43" s="504">
        <v>4.3</v>
      </c>
    </row>
    <row r="44" spans="2:9" x14ac:dyDescent="0.35">
      <c r="B44" s="19"/>
      <c r="C44" s="507" t="s">
        <v>1065</v>
      </c>
      <c r="D44" s="506"/>
      <c r="E44" s="506"/>
      <c r="F44" s="506"/>
      <c r="G44" s="506"/>
      <c r="H44" s="505">
        <v>1368967</v>
      </c>
      <c r="I44" s="504">
        <v>1.6</v>
      </c>
    </row>
    <row r="45" spans="2:9" ht="15" thickBot="1" x14ac:dyDescent="0.4">
      <c r="B45" s="19"/>
      <c r="C45" s="503" t="s">
        <v>82</v>
      </c>
      <c r="D45" s="502"/>
      <c r="E45" s="502"/>
      <c r="F45" s="502"/>
      <c r="G45" s="502"/>
      <c r="H45" s="501">
        <v>86355491</v>
      </c>
      <c r="I45" s="500">
        <v>1</v>
      </c>
    </row>
    <row r="46" spans="2:9" x14ac:dyDescent="0.35">
      <c r="C46" s="499"/>
      <c r="D46" s="499"/>
      <c r="E46" s="499"/>
      <c r="F46" s="499"/>
      <c r="G46" s="499"/>
      <c r="H46" s="499"/>
      <c r="I46" s="499"/>
    </row>
  </sheetData>
  <mergeCells count="3">
    <mergeCell ref="D15:G15"/>
    <mergeCell ref="H15:I15"/>
    <mergeCell ref="C22:I22"/>
  </mergeCells>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E01C09-A0C8-4162-8EE5-86799227BA32}">
  <sheetPr codeName="Sheet113">
    <tabColor theme="9"/>
  </sheetPr>
  <dimension ref="A1"/>
  <sheetViews>
    <sheetView showGridLines="0" zoomScale="70" zoomScaleNormal="70" workbookViewId="0">
      <selection activeCell="Z22" sqref="Z22"/>
    </sheetView>
  </sheetViews>
  <sheetFormatPr defaultRowHeight="14.5" x14ac:dyDescent="0.35"/>
  <sheetData/>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476331-E248-4F76-9268-047EE87C1AE2}">
  <sheetPr codeName="Sheet114">
    <tabColor theme="9"/>
  </sheetPr>
  <dimension ref="A1"/>
  <sheetViews>
    <sheetView showGridLines="0" zoomScale="70" zoomScaleNormal="70" zoomScaleSheetLayoutView="70" workbookViewId="0">
      <selection activeCell="AF24" sqref="AF24"/>
    </sheetView>
  </sheetViews>
  <sheetFormatPr defaultRowHeight="14.5" x14ac:dyDescent="0.35"/>
  <sheetData/>
  <pageMargins left="0.7" right="0.7" top="0.75" bottom="0.75" header="0.3" footer="0.3"/>
  <pageSetup orientation="portrait" horizontalDpi="4294967295" verticalDpi="4294967295"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114</vt:i4>
      </vt:variant>
    </vt:vector>
  </HeadingPairs>
  <TitlesOfParts>
    <vt:vector size="114" baseType="lpstr">
      <vt:lpstr>Cover</vt:lpstr>
      <vt:lpstr>Contents</vt:lpstr>
      <vt:lpstr>Page 1</vt:lpstr>
      <vt:lpstr>Page 2</vt:lpstr>
      <vt:lpstr>Page 3</vt:lpstr>
      <vt:lpstr>Page 4</vt:lpstr>
      <vt:lpstr>Page 5</vt:lpstr>
      <vt:lpstr>Page 6</vt:lpstr>
      <vt:lpstr>Page 7</vt:lpstr>
      <vt:lpstr>Page 8</vt:lpstr>
      <vt:lpstr>Page 9</vt:lpstr>
      <vt:lpstr>Page 10</vt:lpstr>
      <vt:lpstr>Page 11</vt:lpstr>
      <vt:lpstr>Page 12</vt:lpstr>
      <vt:lpstr>Page 13</vt:lpstr>
      <vt:lpstr>Page 14</vt:lpstr>
      <vt:lpstr>Page 15</vt:lpstr>
      <vt:lpstr>Page 16</vt:lpstr>
      <vt:lpstr>Page 17</vt:lpstr>
      <vt:lpstr>Page 18</vt:lpstr>
      <vt:lpstr>Page 19</vt:lpstr>
      <vt:lpstr>Page 20</vt:lpstr>
      <vt:lpstr>Page 21</vt:lpstr>
      <vt:lpstr>Page 22</vt:lpstr>
      <vt:lpstr>Page 23</vt:lpstr>
      <vt:lpstr>Page 24</vt:lpstr>
      <vt:lpstr>Page 25</vt:lpstr>
      <vt:lpstr>Page 26</vt:lpstr>
      <vt:lpstr>Page 27</vt:lpstr>
      <vt:lpstr>Page 28</vt:lpstr>
      <vt:lpstr>Page 29</vt:lpstr>
      <vt:lpstr>Page 30</vt:lpstr>
      <vt:lpstr>Page 31</vt:lpstr>
      <vt:lpstr>Page 32</vt:lpstr>
      <vt:lpstr>Page 33</vt:lpstr>
      <vt:lpstr>Page 34</vt:lpstr>
      <vt:lpstr>Page 35</vt:lpstr>
      <vt:lpstr>Page 36</vt:lpstr>
      <vt:lpstr>Page 37</vt:lpstr>
      <vt:lpstr>Page 38</vt:lpstr>
      <vt:lpstr>Page 39</vt:lpstr>
      <vt:lpstr>Page 40</vt:lpstr>
      <vt:lpstr>Page 41</vt:lpstr>
      <vt:lpstr>Page 42</vt:lpstr>
      <vt:lpstr>Page 43</vt:lpstr>
      <vt:lpstr>Page 44</vt:lpstr>
      <vt:lpstr>Page 45</vt:lpstr>
      <vt:lpstr>Page 46</vt:lpstr>
      <vt:lpstr>Page 47</vt:lpstr>
      <vt:lpstr>Page 48</vt:lpstr>
      <vt:lpstr>Page 49</vt:lpstr>
      <vt:lpstr>Page 50</vt:lpstr>
      <vt:lpstr>Page 51</vt:lpstr>
      <vt:lpstr>Page 52</vt:lpstr>
      <vt:lpstr>Page 53</vt:lpstr>
      <vt:lpstr>Page 54</vt:lpstr>
      <vt:lpstr>Page 55</vt:lpstr>
      <vt:lpstr>Page 56</vt:lpstr>
      <vt:lpstr>Page 57</vt:lpstr>
      <vt:lpstr>Page 58</vt:lpstr>
      <vt:lpstr>Page 59</vt:lpstr>
      <vt:lpstr>Page 60</vt:lpstr>
      <vt:lpstr>Page 61</vt:lpstr>
      <vt:lpstr>Page 62</vt:lpstr>
      <vt:lpstr>Page 63</vt:lpstr>
      <vt:lpstr>Page 64</vt:lpstr>
      <vt:lpstr>Page 65</vt:lpstr>
      <vt:lpstr>Page 66</vt:lpstr>
      <vt:lpstr>Page 67</vt:lpstr>
      <vt:lpstr>Page 68</vt:lpstr>
      <vt:lpstr>Page 69</vt:lpstr>
      <vt:lpstr>Page 70</vt:lpstr>
      <vt:lpstr>Page 71</vt:lpstr>
      <vt:lpstr>Page 72</vt:lpstr>
      <vt:lpstr>Page 73</vt:lpstr>
      <vt:lpstr>Page 74</vt:lpstr>
      <vt:lpstr>Page 75</vt:lpstr>
      <vt:lpstr>Page 76</vt:lpstr>
      <vt:lpstr>Page 77</vt:lpstr>
      <vt:lpstr>Page 78</vt:lpstr>
      <vt:lpstr>Page 79</vt:lpstr>
      <vt:lpstr>Page 80</vt:lpstr>
      <vt:lpstr>Page 81</vt:lpstr>
      <vt:lpstr>Page 82</vt:lpstr>
      <vt:lpstr>Page 83</vt:lpstr>
      <vt:lpstr>Page 84</vt:lpstr>
      <vt:lpstr>Page 85</vt:lpstr>
      <vt:lpstr>Page 86</vt:lpstr>
      <vt:lpstr>Page 87</vt:lpstr>
      <vt:lpstr>Page 88</vt:lpstr>
      <vt:lpstr>Page 89</vt:lpstr>
      <vt:lpstr>Page 90</vt:lpstr>
      <vt:lpstr>Page 91</vt:lpstr>
      <vt:lpstr>Page 92</vt:lpstr>
      <vt:lpstr>Page 93</vt:lpstr>
      <vt:lpstr>Page 94</vt:lpstr>
      <vt:lpstr>Page 95</vt:lpstr>
      <vt:lpstr>Page 96</vt:lpstr>
      <vt:lpstr>Page 97</vt:lpstr>
      <vt:lpstr>Page 98</vt:lpstr>
      <vt:lpstr>Page 99</vt:lpstr>
      <vt:lpstr>Page 100</vt:lpstr>
      <vt:lpstr>Page 101</vt:lpstr>
      <vt:lpstr>Page 102</vt:lpstr>
      <vt:lpstr>Page 103</vt:lpstr>
      <vt:lpstr>Page 104</vt:lpstr>
      <vt:lpstr>Page 105</vt:lpstr>
      <vt:lpstr>Page 106</vt:lpstr>
      <vt:lpstr>Page 107</vt:lpstr>
      <vt:lpstr>Page 108</vt:lpstr>
      <vt:lpstr>Page 109</vt:lpstr>
      <vt:lpstr>Page 110</vt:lpstr>
      <vt:lpstr>Page 111</vt:lpstr>
      <vt:lpstr>Back_Cover</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Paige Williams</dc:creator>
  <cp:lastModifiedBy>Romy McIntosh</cp:lastModifiedBy>
  <dcterms:created xsi:type="dcterms:W3CDTF">2024-02-08T11:22:59Z</dcterms:created>
  <dcterms:modified xsi:type="dcterms:W3CDTF">2025-03-03T14:55:51Z</dcterms:modified>
</cp:coreProperties>
</file>